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VRSHIR157.gloscc.gov.uk\Bernadette.Fishpool$\Downloads\"/>
    </mc:Choice>
  </mc:AlternateContent>
  <xr:revisionPtr revIDLastSave="0" documentId="13_ncr:1_{26B0595C-E37F-43C3-9A95-23FCD6956F88}" xr6:coauthVersionLast="47" xr6:coauthVersionMax="47" xr10:uidLastSave="{00000000-0000-0000-0000-000000000000}"/>
  <bookViews>
    <workbookView xWindow="57480" yWindow="-120" windowWidth="29040" windowHeight="15840" xr2:uid="{80CAF067-B6A2-40FC-9252-8FFCE0657145}"/>
  </bookViews>
  <sheets>
    <sheet name="Cashflow Calculator" sheetId="1" r:id="rId1"/>
    <sheet name="Breakeven Calculator" sheetId="2" r:id="rId2"/>
    <sheet name="Occupancy Calculator" sheetId="3" r:id="rId3"/>
    <sheet name="Ratios Calculator" sheetId="5" r:id="rId4"/>
    <sheet name="Marketing Plan"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3" l="1"/>
  <c r="L29" i="3"/>
  <c r="L18" i="3"/>
  <c r="E19" i="3"/>
  <c r="E20" i="3"/>
  <c r="E21" i="3"/>
  <c r="E22" i="3"/>
  <c r="C28" i="5"/>
  <c r="E44" i="3"/>
  <c r="E43" i="3"/>
  <c r="E42" i="3"/>
  <c r="E41" i="3"/>
  <c r="E40" i="3"/>
  <c r="E33" i="3"/>
  <c r="E32" i="3"/>
  <c r="E31" i="3"/>
  <c r="E30" i="3"/>
  <c r="E29" i="3"/>
  <c r="E18" i="3"/>
  <c r="D26" i="5"/>
  <c r="D25" i="5"/>
  <c r="D24" i="5"/>
  <c r="E24" i="5" s="1"/>
  <c r="D12" i="2" l="1"/>
  <c r="D13" i="2"/>
  <c r="E25" i="5" l="1"/>
  <c r="F25" i="5" s="1"/>
  <c r="E26" i="5"/>
  <c r="F26" i="5" s="1"/>
  <c r="D28" i="5"/>
  <c r="K22" i="2"/>
  <c r="G62" i="3"/>
  <c r="G63" i="3"/>
  <c r="H63" i="3" s="1"/>
  <c r="G64" i="3"/>
  <c r="H64" i="3" s="1"/>
  <c r="G65" i="3"/>
  <c r="H65" i="3" s="1"/>
  <c r="G66" i="3"/>
  <c r="H66" i="3" s="1"/>
  <c r="H55" i="3"/>
  <c r="E55" i="3"/>
  <c r="H54" i="3"/>
  <c r="E54" i="3"/>
  <c r="H53" i="3"/>
  <c r="E53" i="3"/>
  <c r="H52" i="3"/>
  <c r="E52" i="3"/>
  <c r="H51" i="3"/>
  <c r="E51" i="3"/>
  <c r="M29" i="3"/>
  <c r="M18" i="3"/>
  <c r="E28" i="5" l="1"/>
  <c r="F24" i="5"/>
  <c r="F28" i="5" s="1"/>
  <c r="F29" i="3"/>
  <c r="F21" i="3"/>
  <c r="M40" i="3"/>
  <c r="G32" i="3"/>
  <c r="F32" i="3"/>
  <c r="G31" i="3"/>
  <c r="F31" i="3"/>
  <c r="G30" i="3"/>
  <c r="F30" i="3"/>
  <c r="G29" i="3"/>
  <c r="G33" i="3"/>
  <c r="F33" i="3"/>
  <c r="G18" i="3"/>
  <c r="F19" i="3"/>
  <c r="G21" i="3"/>
  <c r="G22" i="3"/>
  <c r="G19" i="3"/>
  <c r="F20" i="3"/>
  <c r="F18" i="3"/>
  <c r="F22" i="3"/>
  <c r="G20" i="3"/>
  <c r="G67" i="3"/>
  <c r="H56" i="3"/>
  <c r="E56" i="3"/>
  <c r="H62" i="3"/>
  <c r="H67" i="3" s="1"/>
  <c r="E12" i="2"/>
  <c r="F12" i="2"/>
  <c r="G12" i="2"/>
  <c r="H12" i="2"/>
  <c r="I12" i="2"/>
  <c r="J12" i="2"/>
  <c r="K12" i="2"/>
  <c r="L12" i="2"/>
  <c r="M12" i="2"/>
  <c r="N12" i="2"/>
  <c r="O12" i="2"/>
  <c r="E13" i="2"/>
  <c r="F13" i="2"/>
  <c r="G13" i="2"/>
  <c r="H13" i="2"/>
  <c r="I13" i="2"/>
  <c r="J13" i="2"/>
  <c r="K13" i="2"/>
  <c r="L13" i="2"/>
  <c r="M13" i="2"/>
  <c r="N13" i="2"/>
  <c r="O13" i="2"/>
  <c r="D14" i="2"/>
  <c r="E14" i="2"/>
  <c r="F14" i="2"/>
  <c r="G14" i="2"/>
  <c r="H14" i="2"/>
  <c r="I14" i="2"/>
  <c r="J14" i="2"/>
  <c r="K14" i="2"/>
  <c r="L14" i="2"/>
  <c r="M14" i="2"/>
  <c r="N14" i="2"/>
  <c r="O14" i="2"/>
  <c r="D15" i="2"/>
  <c r="E15" i="2"/>
  <c r="F15" i="2"/>
  <c r="G15" i="2"/>
  <c r="H15" i="2"/>
  <c r="I15" i="2"/>
  <c r="J15" i="2"/>
  <c r="K15" i="2"/>
  <c r="L15" i="2"/>
  <c r="M15" i="2"/>
  <c r="N15" i="2"/>
  <c r="O15" i="2"/>
  <c r="D16" i="2"/>
  <c r="E16" i="2"/>
  <c r="F16" i="2"/>
  <c r="G16" i="2"/>
  <c r="H16" i="2"/>
  <c r="I16" i="2"/>
  <c r="J16" i="2"/>
  <c r="K16" i="2"/>
  <c r="L16" i="2"/>
  <c r="M16" i="2"/>
  <c r="N16" i="2"/>
  <c r="O16" i="2"/>
  <c r="D17" i="2"/>
  <c r="E17" i="2"/>
  <c r="F17" i="2"/>
  <c r="G17" i="2"/>
  <c r="H17" i="2"/>
  <c r="I17" i="2"/>
  <c r="J17" i="2"/>
  <c r="K17" i="2"/>
  <c r="L17" i="2"/>
  <c r="M17" i="2"/>
  <c r="N17" i="2"/>
  <c r="O17" i="2"/>
  <c r="D18" i="2"/>
  <c r="E18" i="2"/>
  <c r="F18" i="2"/>
  <c r="G18" i="2"/>
  <c r="H18" i="2"/>
  <c r="I18" i="2"/>
  <c r="J18" i="2"/>
  <c r="K18" i="2"/>
  <c r="L18" i="2"/>
  <c r="M18" i="2"/>
  <c r="N18" i="2"/>
  <c r="O18" i="2"/>
  <c r="D19" i="2"/>
  <c r="E19" i="2"/>
  <c r="F19" i="2"/>
  <c r="G19" i="2"/>
  <c r="H19" i="2"/>
  <c r="I19" i="2"/>
  <c r="J19" i="2"/>
  <c r="K19" i="2"/>
  <c r="L19" i="2"/>
  <c r="M19" i="2"/>
  <c r="N19" i="2"/>
  <c r="O19" i="2"/>
  <c r="D20" i="2"/>
  <c r="E20" i="2"/>
  <c r="F20" i="2"/>
  <c r="G20" i="2"/>
  <c r="H20" i="2"/>
  <c r="I20" i="2"/>
  <c r="J20" i="2"/>
  <c r="K20" i="2"/>
  <c r="L20" i="2"/>
  <c r="M20" i="2"/>
  <c r="N20" i="2"/>
  <c r="O20" i="2"/>
  <c r="D21" i="2"/>
  <c r="E21" i="2"/>
  <c r="F21" i="2"/>
  <c r="G21" i="2"/>
  <c r="H21" i="2"/>
  <c r="I21" i="2"/>
  <c r="J21" i="2"/>
  <c r="K21" i="2"/>
  <c r="L21" i="2"/>
  <c r="M21" i="2"/>
  <c r="N21" i="2"/>
  <c r="O21" i="2"/>
  <c r="D22" i="2"/>
  <c r="E22" i="2"/>
  <c r="F22" i="2"/>
  <c r="G22" i="2"/>
  <c r="H22" i="2"/>
  <c r="I22" i="2"/>
  <c r="J22" i="2"/>
  <c r="L22" i="2"/>
  <c r="M22" i="2"/>
  <c r="N22" i="2"/>
  <c r="O22" i="2"/>
  <c r="D23" i="2"/>
  <c r="E23" i="2"/>
  <c r="F23" i="2"/>
  <c r="G23" i="2"/>
  <c r="H23" i="2"/>
  <c r="I23" i="2"/>
  <c r="J23" i="2"/>
  <c r="K23" i="2"/>
  <c r="L23" i="2"/>
  <c r="M23" i="2"/>
  <c r="N23" i="2"/>
  <c r="O23" i="2"/>
  <c r="D24" i="2"/>
  <c r="E24" i="2"/>
  <c r="F24" i="2"/>
  <c r="G24" i="2"/>
  <c r="H24" i="2"/>
  <c r="I24" i="2"/>
  <c r="J24" i="2"/>
  <c r="K24" i="2"/>
  <c r="L24" i="2"/>
  <c r="M24" i="2"/>
  <c r="N24" i="2"/>
  <c r="O24" i="2"/>
  <c r="D25" i="2"/>
  <c r="E25" i="2"/>
  <c r="F25" i="2"/>
  <c r="G25" i="2"/>
  <c r="H25" i="2"/>
  <c r="I25" i="2"/>
  <c r="J25" i="2"/>
  <c r="K25" i="2"/>
  <c r="L25" i="2"/>
  <c r="M25" i="2"/>
  <c r="N25" i="2"/>
  <c r="O25" i="2"/>
  <c r="D26" i="2"/>
  <c r="E26" i="2"/>
  <c r="F26" i="2"/>
  <c r="G26" i="2"/>
  <c r="H26" i="2"/>
  <c r="I26" i="2"/>
  <c r="J26" i="2"/>
  <c r="K26" i="2"/>
  <c r="L26" i="2"/>
  <c r="M26" i="2"/>
  <c r="N26" i="2"/>
  <c r="O26" i="2"/>
  <c r="D27" i="2"/>
  <c r="E27" i="2"/>
  <c r="F27" i="2"/>
  <c r="G27" i="2"/>
  <c r="H27" i="2"/>
  <c r="I27" i="2"/>
  <c r="J27" i="2"/>
  <c r="K27" i="2"/>
  <c r="L27" i="2"/>
  <c r="M27" i="2"/>
  <c r="N27" i="2"/>
  <c r="O27" i="2"/>
  <c r="D28" i="2"/>
  <c r="E28" i="2"/>
  <c r="F28" i="2"/>
  <c r="G28" i="2"/>
  <c r="H28" i="2"/>
  <c r="I28" i="2"/>
  <c r="J28" i="2"/>
  <c r="K28" i="2"/>
  <c r="L28" i="2"/>
  <c r="M28" i="2"/>
  <c r="N28" i="2"/>
  <c r="O28" i="2"/>
  <c r="D29" i="2"/>
  <c r="E29" i="2"/>
  <c r="F29" i="2"/>
  <c r="G29" i="2"/>
  <c r="H29" i="2"/>
  <c r="I29" i="2"/>
  <c r="J29" i="2"/>
  <c r="K29" i="2"/>
  <c r="L29" i="2"/>
  <c r="M29" i="2"/>
  <c r="N29" i="2"/>
  <c r="O29" i="2"/>
  <c r="D30" i="2"/>
  <c r="E30" i="2"/>
  <c r="F30" i="2"/>
  <c r="G30" i="2"/>
  <c r="H30" i="2"/>
  <c r="I30" i="2"/>
  <c r="J30" i="2"/>
  <c r="K30" i="2"/>
  <c r="L30" i="2"/>
  <c r="M30" i="2"/>
  <c r="N30" i="2"/>
  <c r="O30" i="2"/>
  <c r="D31" i="2"/>
  <c r="E31" i="2"/>
  <c r="F31" i="2"/>
  <c r="G31" i="2"/>
  <c r="H31" i="2"/>
  <c r="I31" i="2"/>
  <c r="J31" i="2"/>
  <c r="K31" i="2"/>
  <c r="L31" i="2"/>
  <c r="M31" i="2"/>
  <c r="N31" i="2"/>
  <c r="O31" i="2"/>
  <c r="D32" i="2"/>
  <c r="E32" i="2"/>
  <c r="F32" i="2"/>
  <c r="G32" i="2"/>
  <c r="H32" i="2"/>
  <c r="I32" i="2"/>
  <c r="J32" i="2"/>
  <c r="K32" i="2"/>
  <c r="L32" i="2"/>
  <c r="M32" i="2"/>
  <c r="N32" i="2"/>
  <c r="O32" i="2"/>
  <c r="D33" i="2"/>
  <c r="E33" i="2"/>
  <c r="F33" i="2"/>
  <c r="G33" i="2"/>
  <c r="H33" i="2"/>
  <c r="I33" i="2"/>
  <c r="J33" i="2"/>
  <c r="K33" i="2"/>
  <c r="L33" i="2"/>
  <c r="M33" i="2"/>
  <c r="N33" i="2"/>
  <c r="O33" i="2"/>
  <c r="D34" i="2"/>
  <c r="E34" i="2"/>
  <c r="F34" i="2"/>
  <c r="G34" i="2"/>
  <c r="H34" i="2"/>
  <c r="I34" i="2"/>
  <c r="J34" i="2"/>
  <c r="K34" i="2"/>
  <c r="L34" i="2"/>
  <c r="M34" i="2"/>
  <c r="N34" i="2"/>
  <c r="O34" i="2"/>
  <c r="D35" i="2"/>
  <c r="E35" i="2"/>
  <c r="F35" i="2"/>
  <c r="G35" i="2"/>
  <c r="H35" i="2"/>
  <c r="I35" i="2"/>
  <c r="J35" i="2"/>
  <c r="K35" i="2"/>
  <c r="L35" i="2"/>
  <c r="M35" i="2"/>
  <c r="N35" i="2"/>
  <c r="O35" i="2"/>
  <c r="D36" i="2"/>
  <c r="E36" i="2"/>
  <c r="F36" i="2"/>
  <c r="G36" i="2"/>
  <c r="H36" i="2"/>
  <c r="I36" i="2"/>
  <c r="J36" i="2"/>
  <c r="K36" i="2"/>
  <c r="L36" i="2"/>
  <c r="M36" i="2"/>
  <c r="N36" i="2"/>
  <c r="O36" i="2"/>
  <c r="D37" i="2"/>
  <c r="E37" i="2"/>
  <c r="F37" i="2"/>
  <c r="G37" i="2"/>
  <c r="H37" i="2"/>
  <c r="I37" i="2"/>
  <c r="J37" i="2"/>
  <c r="K37" i="2"/>
  <c r="L37" i="2"/>
  <c r="M37" i="2"/>
  <c r="N37" i="2"/>
  <c r="O37" i="2"/>
  <c r="D38" i="2"/>
  <c r="E38" i="2"/>
  <c r="F38" i="2"/>
  <c r="G38" i="2"/>
  <c r="H38" i="2"/>
  <c r="I38" i="2"/>
  <c r="J38" i="2"/>
  <c r="K38" i="2"/>
  <c r="L38" i="2"/>
  <c r="M38" i="2"/>
  <c r="N38" i="2"/>
  <c r="O38" i="2"/>
  <c r="D39" i="2"/>
  <c r="E39" i="2"/>
  <c r="F39" i="2"/>
  <c r="G39" i="2"/>
  <c r="H39" i="2"/>
  <c r="I39" i="2"/>
  <c r="J39" i="2"/>
  <c r="K39" i="2"/>
  <c r="L39" i="2"/>
  <c r="M39" i="2"/>
  <c r="N39" i="2"/>
  <c r="O39"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O19" i="1"/>
  <c r="O20" i="1"/>
  <c r="O21" i="1"/>
  <c r="O22" i="1"/>
  <c r="O23" i="1"/>
  <c r="O24" i="1"/>
  <c r="O25" i="1"/>
  <c r="O26" i="1"/>
  <c r="P18" i="2" l="1"/>
  <c r="C30" i="5"/>
  <c r="P22" i="2"/>
  <c r="P20" i="2"/>
  <c r="P16" i="2"/>
  <c r="P14" i="2"/>
  <c r="P38" i="2"/>
  <c r="P36" i="2"/>
  <c r="P34" i="2"/>
  <c r="P32" i="2"/>
  <c r="P30" i="2"/>
  <c r="P28" i="2"/>
  <c r="P26" i="2"/>
  <c r="P24" i="2"/>
  <c r="P13" i="2"/>
  <c r="P21" i="2"/>
  <c r="P19" i="2"/>
  <c r="P17" i="2"/>
  <c r="P15" i="2"/>
  <c r="P39" i="2"/>
  <c r="P37" i="2"/>
  <c r="P35" i="2"/>
  <c r="P33" i="2"/>
  <c r="P31" i="2"/>
  <c r="P29" i="2"/>
  <c r="P27" i="2"/>
  <c r="P25" i="2"/>
  <c r="P23" i="2"/>
  <c r="F43" i="3"/>
  <c r="F44" i="3"/>
  <c r="F40" i="3"/>
  <c r="G44" i="3"/>
  <c r="F41" i="3"/>
  <c r="G41" i="3"/>
  <c r="F42" i="3"/>
  <c r="G42" i="3"/>
  <c r="G43" i="3"/>
  <c r="G40" i="3"/>
  <c r="G34" i="3"/>
  <c r="G23" i="3"/>
  <c r="H40" i="2"/>
  <c r="I40" i="2"/>
  <c r="L40" i="2"/>
  <c r="D40" i="2"/>
  <c r="J40" i="2"/>
  <c r="N40" i="2"/>
  <c r="O40" i="2"/>
  <c r="G40" i="2"/>
  <c r="K40" i="2"/>
  <c r="F40" i="2"/>
  <c r="M40" i="2"/>
  <c r="P12" i="2"/>
  <c r="E40" i="2"/>
  <c r="O18" i="1"/>
  <c r="D58" i="1"/>
  <c r="D62" i="1" s="1"/>
  <c r="E58" i="1"/>
  <c r="E62" i="1" s="1"/>
  <c r="F58" i="1"/>
  <c r="F62" i="1" s="1"/>
  <c r="G58" i="1"/>
  <c r="G62" i="1" s="1"/>
  <c r="H58" i="1"/>
  <c r="H62" i="1" s="1"/>
  <c r="I58" i="1"/>
  <c r="I62" i="1" s="1"/>
  <c r="J58" i="1"/>
  <c r="J62" i="1" s="1"/>
  <c r="K58" i="1"/>
  <c r="K62" i="1" s="1"/>
  <c r="L58" i="1"/>
  <c r="L62" i="1" s="1"/>
  <c r="M58" i="1"/>
  <c r="M62" i="1" s="1"/>
  <c r="N58" i="1"/>
  <c r="N62" i="1" s="1"/>
  <c r="C58" i="1"/>
  <c r="O53" i="1"/>
  <c r="O54" i="1"/>
  <c r="O55" i="1"/>
  <c r="D27" i="1"/>
  <c r="D61" i="1" s="1"/>
  <c r="E27" i="1"/>
  <c r="E61" i="1" s="1"/>
  <c r="F27" i="1"/>
  <c r="F61" i="1" s="1"/>
  <c r="G27" i="1"/>
  <c r="G61" i="1" s="1"/>
  <c r="H27" i="1"/>
  <c r="H61" i="1" s="1"/>
  <c r="I27" i="1"/>
  <c r="I61" i="1" s="1"/>
  <c r="J27" i="1"/>
  <c r="J61" i="1" s="1"/>
  <c r="K27" i="1"/>
  <c r="K61" i="1" s="1"/>
  <c r="L27" i="1"/>
  <c r="L61" i="1" s="1"/>
  <c r="M27" i="1"/>
  <c r="M61" i="1" s="1"/>
  <c r="N27" i="1"/>
  <c r="N61" i="1" s="1"/>
  <c r="C27" i="1"/>
  <c r="O57" i="1"/>
  <c r="O56" i="1"/>
  <c r="O52" i="1"/>
  <c r="O51" i="1"/>
  <c r="O50" i="1"/>
  <c r="O49" i="1"/>
  <c r="O48" i="1"/>
  <c r="O47" i="1"/>
  <c r="O46" i="1"/>
  <c r="O45" i="1"/>
  <c r="O44" i="1"/>
  <c r="O43" i="1"/>
  <c r="O42" i="1"/>
  <c r="O41" i="1"/>
  <c r="O40" i="1"/>
  <c r="O39" i="1"/>
  <c r="O38" i="1"/>
  <c r="O37" i="1"/>
  <c r="O36" i="1"/>
  <c r="O35" i="1"/>
  <c r="O34" i="1"/>
  <c r="O33" i="1"/>
  <c r="O32" i="1"/>
  <c r="O31" i="1"/>
  <c r="O30" i="1"/>
  <c r="P40" i="2" l="1"/>
  <c r="B58" i="2"/>
  <c r="G58" i="2" s="1"/>
  <c r="L58" i="2" s="1"/>
  <c r="G45" i="3"/>
  <c r="O27" i="1"/>
  <c r="P58" i="1"/>
  <c r="C66" i="1"/>
  <c r="D66" i="1" s="1"/>
  <c r="E66" i="1" s="1"/>
  <c r="F66" i="1" s="1"/>
  <c r="G66" i="1" s="1"/>
  <c r="H66" i="1" s="1"/>
  <c r="I66" i="1" s="1"/>
  <c r="J66" i="1" s="1"/>
  <c r="K66" i="1" s="1"/>
  <c r="L66" i="1" s="1"/>
  <c r="M66" i="1" s="1"/>
  <c r="N66" i="1" s="1"/>
  <c r="C62" i="1"/>
  <c r="P27" i="1"/>
  <c r="C61" i="1"/>
  <c r="C63" i="1" s="1"/>
  <c r="G63" i="1"/>
  <c r="H63" i="1"/>
  <c r="D63" i="1"/>
  <c r="L63" i="1"/>
  <c r="E63" i="1"/>
  <c r="M63" i="1"/>
  <c r="I63" i="1"/>
  <c r="F63" i="1"/>
  <c r="N63" i="1"/>
  <c r="J63" i="1"/>
  <c r="O58" i="1"/>
  <c r="K63" i="1"/>
  <c r="B56" i="2" l="1"/>
  <c r="B57" i="2"/>
  <c r="G57" i="2" s="1"/>
  <c r="L57" i="2" s="1"/>
  <c r="O61" i="1"/>
  <c r="O62" i="1" s="1"/>
  <c r="G56" i="2" l="1"/>
  <c r="L56" i="2" s="1"/>
  <c r="B60" i="2"/>
  <c r="O63" i="1"/>
</calcChain>
</file>

<file path=xl/sharedStrings.xml><?xml version="1.0" encoding="utf-8"?>
<sst xmlns="http://schemas.openxmlformats.org/spreadsheetml/2006/main" count="280" uniqueCount="168">
  <si>
    <t>INCOME</t>
  </si>
  <si>
    <t>March</t>
  </si>
  <si>
    <t>April</t>
  </si>
  <si>
    <t>May</t>
  </si>
  <si>
    <t>June</t>
  </si>
  <si>
    <t>July</t>
  </si>
  <si>
    <t>August</t>
  </si>
  <si>
    <t>September</t>
  </si>
  <si>
    <t>October</t>
  </si>
  <si>
    <t>November</t>
  </si>
  <si>
    <t>December</t>
  </si>
  <si>
    <t>January</t>
  </si>
  <si>
    <t>February</t>
  </si>
  <si>
    <t>Private Fees</t>
  </si>
  <si>
    <t>Local Authority Discretionary Grant</t>
  </si>
  <si>
    <t>TOTAL</t>
  </si>
  <si>
    <t>EXPENDITURE</t>
  </si>
  <si>
    <t>Salaries (inc HMRC)</t>
  </si>
  <si>
    <t>Vehicle costs</t>
  </si>
  <si>
    <t>Utilities</t>
  </si>
  <si>
    <t xml:space="preserve">Training </t>
  </si>
  <si>
    <t>Business rates</t>
  </si>
  <si>
    <t>General insurance</t>
  </si>
  <si>
    <t>Public Liability Insurance</t>
  </si>
  <si>
    <t>Ofsted fees</t>
  </si>
  <si>
    <t>Food and consumables</t>
  </si>
  <si>
    <t>Equipment</t>
  </si>
  <si>
    <t>Debtors</t>
  </si>
  <si>
    <t>Maintenance</t>
  </si>
  <si>
    <t>Personal drawings</t>
  </si>
  <si>
    <t xml:space="preserve">Capital expenditure </t>
  </si>
  <si>
    <t>Subscriptions</t>
  </si>
  <si>
    <t>Advertising</t>
  </si>
  <si>
    <t>TOTAL INCOME</t>
  </si>
  <si>
    <t>TOTAL EXPENDITURE</t>
  </si>
  <si>
    <t xml:space="preserve">Mobile phone/landline </t>
  </si>
  <si>
    <t>TV/Media licence</t>
  </si>
  <si>
    <t>Bins/waste disposal</t>
  </si>
  <si>
    <t>Legal/professional fees</t>
  </si>
  <si>
    <t>Bank loan/charges</t>
  </si>
  <si>
    <t>Breakeven Calculator</t>
  </si>
  <si>
    <t>Cashflow Calculator</t>
  </si>
  <si>
    <t>Insert previous year profit/loss final figure</t>
  </si>
  <si>
    <t>Other (please input expense here)</t>
  </si>
  <si>
    <t>IT (inc internet)</t>
  </si>
  <si>
    <t>Totals</t>
  </si>
  <si>
    <t>General resources (paint/glue/ink/paper/equipment)</t>
  </si>
  <si>
    <t xml:space="preserve">Buildings/contents insurance </t>
  </si>
  <si>
    <t>Rent/Mortgage</t>
  </si>
  <si>
    <t>Other loans and charges (e.g. Bounceback)</t>
  </si>
  <si>
    <t>Funded Entitlement</t>
  </si>
  <si>
    <t>Consumables Fees (e.g. Meals and Snacks)</t>
  </si>
  <si>
    <t>Donations/Fundraising</t>
  </si>
  <si>
    <t>SEND Entitlements (e.g. DAF)</t>
  </si>
  <si>
    <t>Early Years Pupil Premium</t>
  </si>
  <si>
    <t>DfE Discretionary Grant</t>
  </si>
  <si>
    <t>Other income</t>
  </si>
  <si>
    <t>PROFIT/LOSS</t>
  </si>
  <si>
    <t>Total</t>
  </si>
  <si>
    <t>Total setting registered places (maximum Capacity)</t>
  </si>
  <si>
    <t>Maximum 3 &amp; 4 year old children, per session</t>
  </si>
  <si>
    <t>Amount of weeks setting is open per annum</t>
  </si>
  <si>
    <t xml:space="preserve">Maximum 2 year old places per session </t>
  </si>
  <si>
    <t>Funded rate per hour</t>
  </si>
  <si>
    <t>3&amp;4 YO</t>
  </si>
  <si>
    <t>2YO</t>
  </si>
  <si>
    <t>9M-24M</t>
  </si>
  <si>
    <t>Annual cost of 3 &amp; 4 year old delivery</t>
  </si>
  <si>
    <t>Hourly Cost of 3 &amp; 4 year old delivery</t>
  </si>
  <si>
    <t>funded 3 &amp; 4 YR OLD children per session needed to break even</t>
  </si>
  <si>
    <t xml:space="preserve">Annual cost of 2 year old delivery </t>
  </si>
  <si>
    <t>Hourly Cost of 2 year old delivery</t>
  </si>
  <si>
    <t>funded 2 YR OLD children per session needed to break even</t>
  </si>
  <si>
    <t>Annual cost of 9m-24m delivery</t>
  </si>
  <si>
    <t>Hourly Cost of 9m-24m delivery</t>
  </si>
  <si>
    <t>funded 9m-24m old children per session needed to break even</t>
  </si>
  <si>
    <t>Funded Entitlement hours available per week,  this is not per child but amount of delivery hours that can be used. For example 8 - 6 pm Monday - Friday = 50 hrs</t>
  </si>
  <si>
    <t>Maximum 9 month to 24 months per session</t>
  </si>
  <si>
    <t>Current rates</t>
  </si>
  <si>
    <r>
      <t xml:space="preserve">To use this cashflow calculator you simply have to input your projected </t>
    </r>
    <r>
      <rPr>
        <b/>
        <sz val="12"/>
        <color theme="1"/>
        <rFont val="Arial"/>
        <family val="2"/>
      </rPr>
      <t>income</t>
    </r>
    <r>
      <rPr>
        <sz val="12"/>
        <color theme="1"/>
        <rFont val="Arial"/>
        <family val="2"/>
      </rPr>
      <t xml:space="preserve"> and </t>
    </r>
    <r>
      <rPr>
        <b/>
        <sz val="12"/>
        <color theme="1"/>
        <rFont val="Arial"/>
        <family val="2"/>
      </rPr>
      <t>costs</t>
    </r>
    <r>
      <rPr>
        <sz val="12"/>
        <color theme="1"/>
        <rFont val="Arial"/>
        <family val="2"/>
      </rPr>
      <t xml:space="preserve"> for the </t>
    </r>
    <r>
      <rPr>
        <b/>
        <sz val="12"/>
        <color theme="1"/>
        <rFont val="Arial"/>
        <family val="2"/>
      </rPr>
      <t>ACADEMIC</t>
    </r>
    <r>
      <rPr>
        <sz val="12"/>
        <color theme="1"/>
        <rFont val="Arial"/>
        <family val="2"/>
      </rPr>
      <t xml:space="preserve"> year (September to August).</t>
    </r>
  </si>
  <si>
    <r>
      <t xml:space="preserve">Data can </t>
    </r>
    <r>
      <rPr>
        <b/>
        <sz val="12"/>
        <color theme="1"/>
        <rFont val="Arial"/>
        <family val="2"/>
      </rPr>
      <t>only</t>
    </r>
    <r>
      <rPr>
        <sz val="12"/>
        <color theme="1"/>
        <rFont val="Arial"/>
        <family val="2"/>
      </rPr>
      <t xml:space="preserve"> be input into boxes that have a yellow background.</t>
    </r>
  </si>
  <si>
    <t>Input working year (e.g. 24-25)</t>
  </si>
  <si>
    <t>Checksum (to check rows and columns are the same)</t>
  </si>
  <si>
    <t>Carry forward N66 into C15 for next year</t>
  </si>
  <si>
    <r>
      <rPr>
        <b/>
        <sz val="12"/>
        <color theme="1"/>
        <rFont val="Arial"/>
        <family val="2"/>
      </rPr>
      <t>Remember</t>
    </r>
    <r>
      <rPr>
        <sz val="12"/>
        <color theme="1"/>
        <rFont val="Arial"/>
        <family val="2"/>
      </rPr>
      <t xml:space="preserve"> to add the year for this forecast into C4.</t>
    </r>
  </si>
  <si>
    <r>
      <rPr>
        <b/>
        <sz val="12"/>
        <color theme="1"/>
        <rFont val="Arial"/>
        <family val="2"/>
      </rPr>
      <t>Remember</t>
    </r>
    <r>
      <rPr>
        <sz val="12"/>
        <color theme="1"/>
        <rFont val="Arial"/>
        <family val="2"/>
      </rPr>
      <t xml:space="preserve"> to add  your closing balance from the previous year into C15.</t>
    </r>
  </si>
  <si>
    <t xml:space="preserve">This tool is intended to help early years providers to calculate the hourly cost of delivering childcare. It is important that if you are doing so, you are confident that you can identify all your costs, otherwise you might unintentionally underestimate your hourly cost of delivery. This tool uses the data input into the Cashflow Calculator.  </t>
  </si>
  <si>
    <t>Under Twos</t>
  </si>
  <si>
    <t>DAY</t>
  </si>
  <si>
    <t>AM</t>
  </si>
  <si>
    <t>PM</t>
  </si>
  <si>
    <t>FTE</t>
  </si>
  <si>
    <t>Actual % of FTE</t>
  </si>
  <si>
    <t>Under Twos Room Capacity</t>
  </si>
  <si>
    <t>Sq Mtrs of play space</t>
  </si>
  <si>
    <t>Technical capacity</t>
  </si>
  <si>
    <t>MONDAY</t>
  </si>
  <si>
    <t>TUESDAY</t>
  </si>
  <si>
    <t>WEDNESDAY</t>
  </si>
  <si>
    <t>THURSDAY</t>
  </si>
  <si>
    <t>FRIDAY</t>
  </si>
  <si>
    <t>Average</t>
  </si>
  <si>
    <t>If any of the age groups share the rooms, please insert the details that have been proportioned out to each age group</t>
  </si>
  <si>
    <t>Two year olds</t>
  </si>
  <si>
    <t xml:space="preserve">AM </t>
  </si>
  <si>
    <t xml:space="preserve">PM </t>
  </si>
  <si>
    <t>Two year old Room Capacity</t>
  </si>
  <si>
    <t>Three and Four Year olds</t>
  </si>
  <si>
    <t>Three and Four year old  Room Capacity</t>
  </si>
  <si>
    <t>Breakfast</t>
  </si>
  <si>
    <t>Max capacity</t>
  </si>
  <si>
    <t>% FTE</t>
  </si>
  <si>
    <t>After School</t>
  </si>
  <si>
    <t xml:space="preserve">All white cells contain formulas and are locked </t>
  </si>
  <si>
    <t>ALL DAY</t>
  </si>
  <si>
    <t>Max Capacity</t>
  </si>
  <si>
    <t>ALL YELLOW cells need to be populated with the setting information</t>
  </si>
  <si>
    <t>You will also need to calculate the square metres of play space in each room.  Play space is calculated by multiplying the length of the room by the width.  This should be calculated in metres.</t>
  </si>
  <si>
    <t>EYFS Meterage per child in each age group</t>
  </si>
  <si>
    <t>Session Occupancy Acceptable</t>
  </si>
  <si>
    <t>Notes</t>
  </si>
  <si>
    <t>CASH AT BANK BALANCE</t>
  </si>
  <si>
    <r>
      <t xml:space="preserve">Please note, the </t>
    </r>
    <r>
      <rPr>
        <b/>
        <sz val="11"/>
        <color theme="1"/>
        <rFont val="Aptos Narrow"/>
        <family val="2"/>
        <scheme val="minor"/>
      </rPr>
      <t xml:space="preserve">Technical Capacity </t>
    </r>
    <r>
      <rPr>
        <sz val="11"/>
        <color theme="1"/>
        <rFont val="Aptos Narrow"/>
        <family val="2"/>
        <scheme val="minor"/>
      </rPr>
      <t>does not take into account non-usable space in the room, and is an estimate only dependant on furniture added.</t>
    </r>
  </si>
  <si>
    <t>Maximum places offered</t>
  </si>
  <si>
    <t>Month</t>
  </si>
  <si>
    <t>Activity planned</t>
  </si>
  <si>
    <t>Marketing opportunity</t>
  </si>
  <si>
    <t>Date</t>
  </si>
  <si>
    <t>Who is responsible</t>
  </si>
  <si>
    <t>Success evaluation</t>
  </si>
  <si>
    <t>Autumn walks collecting autumn items</t>
  </si>
  <si>
    <t>Facebook post promoting ethos, learning and development and current promotion.</t>
  </si>
  <si>
    <t>All month</t>
  </si>
  <si>
    <t xml:space="preserve">Setting Promotion -introduce a friend and receive 10 hours free childcare. </t>
  </si>
  <si>
    <t>Manager</t>
  </si>
  <si>
    <t>1 FTE</t>
  </si>
  <si>
    <t>0.5 FTE</t>
  </si>
  <si>
    <t>staff – activities in each room and photos
manager – face book posts</t>
  </si>
  <si>
    <t>Occupancy Calculator</t>
  </si>
  <si>
    <t>Marketing Plan</t>
  </si>
  <si>
    <t>If you do not wish to use the Cashflow Calculator in full - just complete the expenditure section which will autocomplete the data in this tool.</t>
  </si>
  <si>
    <t>Total costs</t>
  </si>
  <si>
    <t xml:space="preserve">Balance B/fwd </t>
  </si>
  <si>
    <t>Extended Hours Care</t>
  </si>
  <si>
    <t>Holiday Club (For term-time providers only)</t>
  </si>
  <si>
    <t>Ratios</t>
  </si>
  <si>
    <t>3 to 5 (if QTS led)</t>
  </si>
  <si>
    <t>0 to 24 months</t>
  </si>
  <si>
    <t>Staffing</t>
  </si>
  <si>
    <t>Number of children</t>
  </si>
  <si>
    <t>1:</t>
  </si>
  <si>
    <t>Current ratios</t>
  </si>
  <si>
    <t>NB. Under 2s should have a designated/separate room (section 3.60 of the EY Statutory Framework).</t>
  </si>
  <si>
    <t>EYFS Statutory Framework</t>
  </si>
  <si>
    <t>Actual number of staff needed mathematically</t>
  </si>
  <si>
    <t>Number of QTS staff</t>
  </si>
  <si>
    <t>Adjusted</t>
  </si>
  <si>
    <r>
      <t xml:space="preserve">Please note - in this worksheet you can </t>
    </r>
    <r>
      <rPr>
        <b/>
        <sz val="11"/>
        <color rgb="FFFF0000"/>
        <rFont val="Aptos Narrow"/>
        <family val="2"/>
        <scheme val="minor"/>
      </rPr>
      <t>ONLY</t>
    </r>
    <r>
      <rPr>
        <sz val="11"/>
        <color rgb="FFFF0000"/>
        <rFont val="Aptos Narrow"/>
        <family val="2"/>
        <scheme val="minor"/>
      </rPr>
      <t xml:space="preserve"> input data into the cells coloured yellow (scroll down to see).  All of the other data comes from the Cashflow Calculator (which should be completed first).</t>
    </r>
  </si>
  <si>
    <t>Ratios Calculator</t>
  </si>
  <si>
    <t>Total Children in setting</t>
  </si>
  <si>
    <t>Total Staff Required</t>
  </si>
  <si>
    <t>REMEMBER to update the funding rates in C48 to C50 if they change!</t>
  </si>
  <si>
    <t>REMEMBER to update the meterage per child in each age group in C12 to C14 if they change!</t>
  </si>
  <si>
    <t>To use this tool you will need to input the number of children attending each session in each age group.  Children who stay all day should be added to a.m. and p.m. numbers appropriately.  For any sessions not offered please insert 0 or leave blank.</t>
  </si>
  <si>
    <t xml:space="preserve">This tool is designed to be used to calculate the number of staff needed for a setting depending on the requirements under the EY Statutory Framework.  </t>
  </si>
  <si>
    <t>Please make sure that if ratios change you update the numbers in green.</t>
  </si>
  <si>
    <t>Rounded (0-24m rounded up, other categories rounded down)</t>
  </si>
  <si>
    <t>Please note - this ratios calculator is for day care not childminding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</si>
</sst>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sz val="11"/>
      <color theme="0"/>
      <name val="Aptos Narrow"/>
      <family val="2"/>
      <scheme val="minor"/>
    </font>
    <font>
      <b/>
      <sz val="12"/>
      <color theme="1"/>
      <name val="Arial"/>
      <family val="2"/>
    </font>
    <font>
      <b/>
      <sz val="14"/>
      <color theme="1"/>
      <name val="Arial"/>
      <family val="2"/>
    </font>
    <font>
      <b/>
      <sz val="12"/>
      <color rgb="FF000000"/>
      <name val="Arial"/>
      <family val="2"/>
    </font>
    <font>
      <sz val="12"/>
      <color rgb="FF000000"/>
      <name val="Arial"/>
      <family val="2"/>
    </font>
    <font>
      <sz val="12"/>
      <name val="Arial"/>
      <family val="2"/>
    </font>
    <font>
      <sz val="12"/>
      <color theme="1"/>
      <name val="Arial"/>
      <family val="2"/>
    </font>
    <font>
      <b/>
      <sz val="18"/>
      <color rgb="FF0070C0"/>
      <name val="Aptos Narrow"/>
      <family val="2"/>
      <scheme val="minor"/>
    </font>
    <font>
      <sz val="8"/>
      <name val="Aptos Narrow"/>
      <family val="2"/>
      <scheme val="minor"/>
    </font>
    <font>
      <sz val="12"/>
      <color rgb="FF9C0006"/>
      <name val="Arial"/>
      <family val="2"/>
    </font>
    <font>
      <sz val="11"/>
      <color rgb="FF000000"/>
      <name val="Calibri"/>
      <family val="2"/>
    </font>
    <font>
      <b/>
      <sz val="12"/>
      <color rgb="FF000000"/>
      <name val="Calibri"/>
      <family val="2"/>
    </font>
    <font>
      <b/>
      <sz val="11"/>
      <color rgb="FF000000"/>
      <name val="Calibri"/>
      <family val="2"/>
    </font>
    <font>
      <sz val="11"/>
      <name val="Calibri"/>
      <family val="2"/>
    </font>
    <font>
      <b/>
      <sz val="10"/>
      <name val="Arial"/>
      <family val="2"/>
    </font>
    <font>
      <b/>
      <sz val="11"/>
      <name val="Aptos Narrow"/>
      <family val="2"/>
      <scheme val="minor"/>
    </font>
    <font>
      <b/>
      <sz val="11"/>
      <color rgb="FF9C0006"/>
      <name val="Aptos Narrow"/>
      <family val="2"/>
      <scheme val="minor"/>
    </font>
    <font>
      <sz val="12"/>
      <color rgb="FF000000"/>
      <name val="Calibri"/>
      <family val="2"/>
    </font>
    <font>
      <b/>
      <sz val="12"/>
      <color theme="1"/>
      <name val="Aptos Narrow"/>
      <family val="2"/>
      <scheme val="minor"/>
    </font>
    <font>
      <sz val="11"/>
      <color theme="1"/>
      <name val="Calibri"/>
      <family val="2"/>
    </font>
    <font>
      <i/>
      <sz val="11"/>
      <color rgb="FFFF0000"/>
      <name val="Calibri"/>
      <family val="2"/>
    </font>
    <font>
      <i/>
      <sz val="14"/>
      <color rgb="FFFF0000"/>
      <name val="Calibri"/>
      <family val="2"/>
    </font>
    <font>
      <u/>
      <sz val="11"/>
      <color theme="10"/>
      <name val="Aptos Narrow"/>
      <family val="2"/>
      <scheme val="minor"/>
    </font>
    <font>
      <sz val="11"/>
      <color rgb="FF006100"/>
      <name val="Aptos Narrow"/>
      <family val="2"/>
      <scheme val="minor"/>
    </font>
    <font>
      <sz val="11"/>
      <color rgb="FFFF0000"/>
      <name val="Aptos Narrow"/>
      <family val="2"/>
      <scheme val="minor"/>
    </font>
    <font>
      <b/>
      <sz val="11"/>
      <color rgb="FFFF0000"/>
      <name val="Aptos Narrow"/>
      <family val="2"/>
      <scheme val="minor"/>
    </font>
  </fonts>
  <fills count="38">
    <fill>
      <patternFill patternType="none"/>
    </fill>
    <fill>
      <patternFill patternType="gray125"/>
    </fill>
    <fill>
      <patternFill patternType="solid">
        <fgColor rgb="FFFFC7CE"/>
      </patternFill>
    </fill>
    <fill>
      <patternFill patternType="solid">
        <fgColor rgb="FFFFEB9C"/>
      </patternFill>
    </fill>
    <fill>
      <patternFill patternType="solid">
        <fgColor theme="4"/>
      </patternFill>
    </fill>
    <fill>
      <patternFill patternType="solid">
        <fgColor theme="5" tint="0.79998168889431442"/>
        <bgColor indexed="65"/>
      </patternFill>
    </fill>
    <fill>
      <patternFill patternType="solid">
        <fgColor theme="9" tint="0.39997558519241921"/>
        <bgColor indexed="65"/>
      </patternFill>
    </fill>
    <fill>
      <patternFill patternType="solid">
        <fgColor theme="6" tint="0.39997558519241921"/>
        <bgColor rgb="FF000000"/>
      </patternFill>
    </fill>
    <fill>
      <patternFill patternType="solid">
        <fgColor theme="9" tint="0.39997558519241921"/>
        <bgColor rgb="FF000000"/>
      </patternFill>
    </fill>
    <fill>
      <patternFill patternType="solid">
        <fgColor theme="0"/>
        <bgColor rgb="FF000000"/>
      </patternFill>
    </fill>
    <fill>
      <patternFill patternType="solid">
        <fgColor theme="4" tint="0.39997558519241921"/>
        <bgColor rgb="FF000000"/>
      </patternFill>
    </fill>
    <fill>
      <patternFill patternType="solid">
        <fgColor rgb="FFFFFF00"/>
        <bgColor indexed="64"/>
      </patternFill>
    </fill>
    <fill>
      <patternFill patternType="solid">
        <fgColor rgb="FF0070C0"/>
        <bgColor rgb="FF000000"/>
      </patternFill>
    </fill>
    <fill>
      <patternFill patternType="solid">
        <fgColor rgb="FFFFFF00"/>
        <bgColor rgb="FF000000"/>
      </patternFill>
    </fill>
    <fill>
      <patternFill patternType="solid">
        <fgColor theme="0"/>
        <bgColor indexed="64"/>
      </patternFill>
    </fill>
    <fill>
      <patternFill patternType="solid">
        <fgColor theme="0"/>
      </patternFill>
    </fill>
    <fill>
      <patternFill patternType="solid">
        <fgColor rgb="FF00B0F0"/>
        <bgColor indexed="64"/>
      </patternFill>
    </fill>
    <fill>
      <patternFill patternType="solid">
        <fgColor rgb="FF00B0F0"/>
        <bgColor rgb="FF000000"/>
      </patternFill>
    </fill>
    <fill>
      <patternFill patternType="solid">
        <fgColor rgb="FF00B050"/>
        <bgColor indexed="64"/>
      </patternFill>
    </fill>
    <fill>
      <patternFill patternType="solid">
        <fgColor rgb="FF00B050"/>
        <bgColor rgb="FF000000"/>
      </patternFill>
    </fill>
    <fill>
      <patternFill patternType="solid">
        <fgColor theme="5" tint="0.39997558519241921"/>
        <bgColor rgb="FF000000"/>
      </patternFill>
    </fill>
    <fill>
      <patternFill patternType="solid">
        <fgColor theme="5" tint="0.79998168889431442"/>
        <bgColor rgb="FF000000"/>
      </patternFill>
    </fill>
    <fill>
      <patternFill patternType="solid">
        <fgColor theme="9" tint="0.79998168889431442"/>
        <bgColor rgb="FF000000"/>
      </patternFill>
    </fill>
    <fill>
      <patternFill patternType="solid">
        <fgColor theme="4" tint="0.79998168889431442"/>
        <bgColor rgb="FF000000"/>
      </patternFill>
    </fill>
    <fill>
      <patternFill patternType="solid">
        <fgColor rgb="FFE6B8B7"/>
        <bgColor rgb="FF000000"/>
      </patternFill>
    </fill>
    <fill>
      <patternFill patternType="solid">
        <fgColor rgb="FFD8E4BC"/>
        <bgColor rgb="FF000000"/>
      </patternFill>
    </fill>
    <fill>
      <patternFill patternType="solid">
        <fgColor rgb="FFCCC0DA"/>
        <bgColor rgb="FF000000"/>
      </patternFill>
    </fill>
    <fill>
      <patternFill patternType="solid">
        <fgColor rgb="FFFCD5B4"/>
        <bgColor rgb="FF000000"/>
      </patternFill>
    </fill>
    <fill>
      <patternFill patternType="solid">
        <fgColor theme="6" tint="0.59999389629810485"/>
        <bgColor indexed="64"/>
      </patternFill>
    </fill>
    <fill>
      <patternFill patternType="solid">
        <fgColor rgb="FFF7FDC9"/>
        <bgColor indexed="64"/>
      </patternFill>
    </fill>
    <fill>
      <patternFill patternType="solid">
        <fgColor rgb="FFF7FDC9"/>
        <bgColor rgb="FF000000"/>
      </patternFill>
    </fill>
    <fill>
      <patternFill patternType="solid">
        <fgColor rgb="FFF7FDC9"/>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6EFCE"/>
      </patternFill>
    </fill>
    <fill>
      <patternFill patternType="solid">
        <fgColor theme="8"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FF0000"/>
      </left>
      <right/>
      <top/>
      <bottom/>
      <diagonal/>
    </border>
    <border>
      <left/>
      <right/>
      <top style="thin">
        <color rgb="FFFF0000"/>
      </top>
      <bottom/>
      <diagonal/>
    </border>
    <border>
      <left style="medium">
        <color rgb="FFFF0000"/>
      </left>
      <right style="medium">
        <color rgb="FFFF0000"/>
      </right>
      <top style="medium">
        <color rgb="FFFF0000"/>
      </top>
      <bottom style="medium">
        <color rgb="FFFF0000"/>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rgb="FF7F7F7F"/>
      </left>
      <right/>
      <top/>
      <bottom style="thin">
        <color rgb="FF7F7F7F"/>
      </bottom>
      <diagonal/>
    </border>
    <border>
      <left style="medium">
        <color indexed="64"/>
      </left>
      <right style="thick">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7" fillId="0" borderId="0" applyNumberFormat="0" applyFill="0" applyBorder="0" applyAlignment="0" applyProtection="0"/>
    <xf numFmtId="0" fontId="28" fillId="36" borderId="0" applyNumberFormat="0" applyBorder="0" applyAlignment="0" applyProtection="0"/>
  </cellStyleXfs>
  <cellXfs count="200">
    <xf numFmtId="0" fontId="0" fillId="0" borderId="0" xfId="0"/>
    <xf numFmtId="0" fontId="4" fillId="0" borderId="0" xfId="0" applyFont="1"/>
    <xf numFmtId="0" fontId="12" fillId="0" borderId="0" xfId="0" applyFont="1"/>
    <xf numFmtId="0" fontId="6" fillId="0" borderId="2" xfId="0" applyFont="1" applyBorder="1"/>
    <xf numFmtId="0" fontId="6" fillId="0" borderId="6" xfId="0" applyFont="1" applyBorder="1"/>
    <xf numFmtId="0" fontId="7" fillId="0" borderId="0" xfId="0" applyFont="1"/>
    <xf numFmtId="164" fontId="0" fillId="0" borderId="0" xfId="0" applyNumberFormat="1"/>
    <xf numFmtId="0" fontId="8" fillId="12" borderId="3" xfId="0" applyFont="1" applyFill="1" applyBorder="1"/>
    <xf numFmtId="0" fontId="8" fillId="17" borderId="2" xfId="0" applyFont="1" applyFill="1" applyBorder="1"/>
    <xf numFmtId="0" fontId="8" fillId="17" borderId="2" xfId="0" applyFont="1" applyFill="1" applyBorder="1" applyAlignment="1">
      <alignment horizontal="center"/>
    </xf>
    <xf numFmtId="0" fontId="9" fillId="9" borderId="2" xfId="0" applyFont="1" applyFill="1" applyBorder="1"/>
    <xf numFmtId="164" fontId="9" fillId="9" borderId="2" xfId="0" applyNumberFormat="1" applyFont="1" applyFill="1" applyBorder="1"/>
    <xf numFmtId="0" fontId="8" fillId="12" borderId="4" xfId="0" applyFont="1" applyFill="1" applyBorder="1"/>
    <xf numFmtId="0" fontId="9" fillId="12" borderId="4" xfId="0" applyFont="1" applyFill="1" applyBorder="1"/>
    <xf numFmtId="0" fontId="9" fillId="9" borderId="8" xfId="0" applyFont="1" applyFill="1" applyBorder="1"/>
    <xf numFmtId="0" fontId="8" fillId="12" borderId="2" xfId="0" applyFont="1" applyFill="1" applyBorder="1"/>
    <xf numFmtId="0" fontId="8" fillId="17" borderId="2" xfId="0" applyFont="1" applyFill="1" applyBorder="1" applyAlignment="1">
      <alignment horizontal="right"/>
    </xf>
    <xf numFmtId="164" fontId="11" fillId="16" borderId="2" xfId="5" applyNumberFormat="1" applyFont="1" applyFill="1" applyBorder="1" applyAlignment="1" applyProtection="1">
      <alignment horizontal="right"/>
    </xf>
    <xf numFmtId="164" fontId="8" fillId="17" borderId="2" xfId="0" applyNumberFormat="1" applyFont="1" applyFill="1" applyBorder="1"/>
    <xf numFmtId="0" fontId="8" fillId="9" borderId="3" xfId="0" applyFont="1" applyFill="1" applyBorder="1"/>
    <xf numFmtId="0" fontId="8" fillId="9" borderId="2" xfId="0" applyFont="1" applyFill="1" applyBorder="1" applyAlignment="1">
      <alignment horizontal="right"/>
    </xf>
    <xf numFmtId="0" fontId="4" fillId="15" borderId="4" xfId="5" applyFont="1" applyFill="1" applyBorder="1" applyProtection="1"/>
    <xf numFmtId="0" fontId="4" fillId="15" borderId="3" xfId="5" applyFont="1" applyFill="1" applyBorder="1" applyAlignment="1" applyProtection="1">
      <alignment horizontal="right"/>
    </xf>
    <xf numFmtId="0" fontId="0" fillId="14" borderId="0" xfId="0" applyFill="1"/>
    <xf numFmtId="0" fontId="8" fillId="19" borderId="3" xfId="0" applyFont="1" applyFill="1" applyBorder="1"/>
    <xf numFmtId="0" fontId="8" fillId="19" borderId="2" xfId="0" applyFont="1" applyFill="1" applyBorder="1"/>
    <xf numFmtId="0" fontId="0" fillId="18" borderId="2" xfId="0" applyFill="1" applyBorder="1"/>
    <xf numFmtId="0" fontId="9" fillId="9" borderId="2" xfId="0" applyFont="1" applyFill="1" applyBorder="1" applyAlignment="1">
      <alignment horizontal="left"/>
    </xf>
    <xf numFmtId="0" fontId="9" fillId="9" borderId="5" xfId="0" applyFont="1" applyFill="1" applyBorder="1" applyAlignment="1">
      <alignment horizontal="left"/>
    </xf>
    <xf numFmtId="0" fontId="10" fillId="9" borderId="5" xfId="0" applyFont="1" applyFill="1" applyBorder="1" applyAlignment="1">
      <alignment horizontal="left"/>
    </xf>
    <xf numFmtId="0" fontId="8" fillId="19" borderId="5" xfId="0" applyFont="1" applyFill="1" applyBorder="1" applyAlignment="1">
      <alignment horizontal="right"/>
    </xf>
    <xf numFmtId="164" fontId="9" fillId="19" borderId="2" xfId="0" applyNumberFormat="1" applyFont="1" applyFill="1" applyBorder="1"/>
    <xf numFmtId="0" fontId="8" fillId="9" borderId="5" xfId="0" applyFont="1" applyFill="1" applyBorder="1" applyAlignment="1">
      <alignment horizontal="right"/>
    </xf>
    <xf numFmtId="0" fontId="8" fillId="9" borderId="3" xfId="0" applyFont="1" applyFill="1" applyBorder="1" applyAlignment="1">
      <alignment horizontal="right"/>
    </xf>
    <xf numFmtId="0" fontId="8" fillId="0" borderId="2" xfId="0" applyFont="1" applyBorder="1" applyAlignment="1">
      <alignment horizontal="center"/>
    </xf>
    <xf numFmtId="164" fontId="11" fillId="16" borderId="2" xfId="0" applyNumberFormat="1" applyFont="1" applyFill="1" applyBorder="1"/>
    <xf numFmtId="164" fontId="11" fillId="0" borderId="2" xfId="0" applyNumberFormat="1" applyFont="1" applyBorder="1"/>
    <xf numFmtId="0" fontId="15" fillId="0" borderId="0" xfId="0" applyFont="1"/>
    <xf numFmtId="0" fontId="17" fillId="9" borderId="2" xfId="0" applyFont="1" applyFill="1" applyBorder="1"/>
    <xf numFmtId="0" fontId="15" fillId="9" borderId="2" xfId="0" applyFont="1" applyFill="1" applyBorder="1"/>
    <xf numFmtId="164" fontId="18" fillId="21" borderId="2" xfId="0" applyNumberFormat="1" applyFont="1" applyFill="1" applyBorder="1"/>
    <xf numFmtId="164" fontId="18" fillId="22" borderId="2" xfId="0" applyNumberFormat="1" applyFont="1" applyFill="1" applyBorder="1"/>
    <xf numFmtId="164" fontId="18" fillId="23" borderId="2" xfId="0" applyNumberFormat="1" applyFont="1" applyFill="1" applyBorder="1"/>
    <xf numFmtId="164" fontId="15" fillId="0" borderId="0" xfId="0" applyNumberFormat="1" applyFont="1"/>
    <xf numFmtId="0" fontId="15" fillId="9" borderId="5" xfId="0" applyFont="1" applyFill="1" applyBorder="1"/>
    <xf numFmtId="0" fontId="15" fillId="9" borderId="2" xfId="0" applyFont="1" applyFill="1" applyBorder="1" applyAlignment="1">
      <alignment wrapText="1"/>
    </xf>
    <xf numFmtId="0" fontId="18" fillId="9" borderId="2" xfId="0" applyFont="1" applyFill="1" applyBorder="1"/>
    <xf numFmtId="0" fontId="18" fillId="9" borderId="5" xfId="0" applyFont="1" applyFill="1" applyBorder="1"/>
    <xf numFmtId="0" fontId="17" fillId="9" borderId="5" xfId="0" applyFont="1" applyFill="1" applyBorder="1"/>
    <xf numFmtId="164" fontId="17" fillId="9" borderId="2" xfId="0" applyNumberFormat="1" applyFont="1" applyFill="1" applyBorder="1"/>
    <xf numFmtId="164" fontId="17" fillId="8" borderId="2" xfId="0" applyNumberFormat="1" applyFont="1" applyFill="1" applyBorder="1"/>
    <xf numFmtId="164" fontId="17" fillId="0" borderId="0" xfId="0" applyNumberFormat="1" applyFont="1"/>
    <xf numFmtId="0" fontId="17" fillId="0" borderId="0" xfId="0" applyFont="1"/>
    <xf numFmtId="4" fontId="17" fillId="0" borderId="0" xfId="0" applyNumberFormat="1" applyFont="1"/>
    <xf numFmtId="0" fontId="17" fillId="28" borderId="0" xfId="0" applyFont="1" applyFill="1"/>
    <xf numFmtId="0" fontId="17" fillId="0" borderId="0" xfId="0" applyFont="1" applyAlignment="1">
      <alignment wrapText="1"/>
    </xf>
    <xf numFmtId="0" fontId="19" fillId="0" borderId="0" xfId="0" applyFont="1" applyAlignment="1">
      <alignment wrapText="1"/>
    </xf>
    <xf numFmtId="0" fontId="4" fillId="5" borderId="1" xfId="4" applyFont="1" applyBorder="1" applyProtection="1"/>
    <xf numFmtId="0" fontId="15" fillId="0" borderId="9" xfId="0" applyFont="1" applyBorder="1"/>
    <xf numFmtId="0" fontId="15" fillId="0" borderId="10" xfId="0" applyFont="1" applyBorder="1"/>
    <xf numFmtId="0" fontId="4" fillId="5" borderId="12" xfId="4" applyFont="1" applyBorder="1" applyProtection="1"/>
    <xf numFmtId="0" fontId="4" fillId="5" borderId="13" xfId="4" applyFont="1" applyBorder="1" applyProtection="1"/>
    <xf numFmtId="0" fontId="11" fillId="0" borderId="0" xfId="0" applyFont="1"/>
    <xf numFmtId="164" fontId="11" fillId="11" borderId="2" xfId="0" applyNumberFormat="1" applyFont="1" applyFill="1" applyBorder="1"/>
    <xf numFmtId="164" fontId="9" fillId="13" borderId="2" xfId="0" applyNumberFormat="1" applyFont="1" applyFill="1" applyBorder="1"/>
    <xf numFmtId="0" fontId="14" fillId="29" borderId="5" xfId="1" applyFont="1" applyFill="1" applyBorder="1" applyAlignment="1" applyProtection="1">
      <alignment horizontal="left"/>
      <protection locked="0"/>
    </xf>
    <xf numFmtId="164" fontId="6" fillId="0" borderId="2" xfId="0" applyNumberFormat="1" applyFont="1" applyBorder="1"/>
    <xf numFmtId="0" fontId="21" fillId="29" borderId="5" xfId="1" applyFont="1" applyFill="1" applyBorder="1" applyAlignment="1" applyProtection="1">
      <protection locked="0"/>
    </xf>
    <xf numFmtId="164" fontId="15" fillId="32" borderId="2" xfId="0" applyNumberFormat="1" applyFont="1" applyFill="1" applyBorder="1"/>
    <xf numFmtId="164" fontId="15" fillId="33" borderId="2" xfId="0" applyNumberFormat="1" applyFont="1" applyFill="1" applyBorder="1"/>
    <xf numFmtId="0" fontId="17" fillId="30" borderId="11" xfId="0" applyFont="1" applyFill="1" applyBorder="1" applyProtection="1">
      <protection locked="0"/>
    </xf>
    <xf numFmtId="0" fontId="4" fillId="31" borderId="11" xfId="4" applyFont="1" applyFill="1" applyBorder="1" applyProtection="1">
      <protection locked="0"/>
    </xf>
    <xf numFmtId="0" fontId="15" fillId="9" borderId="7" xfId="0" applyFont="1" applyFill="1" applyBorder="1"/>
    <xf numFmtId="164" fontId="18" fillId="21" borderId="7" xfId="0" applyNumberFormat="1" applyFont="1" applyFill="1" applyBorder="1"/>
    <xf numFmtId="164" fontId="18" fillId="22" borderId="7" xfId="0" applyNumberFormat="1" applyFont="1" applyFill="1" applyBorder="1"/>
    <xf numFmtId="164" fontId="18" fillId="23" borderId="7" xfId="0" applyNumberFormat="1" applyFont="1" applyFill="1" applyBorder="1"/>
    <xf numFmtId="0" fontId="17" fillId="20" borderId="15" xfId="0" applyFont="1" applyFill="1" applyBorder="1"/>
    <xf numFmtId="0" fontId="17" fillId="7" borderId="15" xfId="0" applyFont="1" applyFill="1" applyBorder="1"/>
    <xf numFmtId="0" fontId="17" fillId="10" borderId="15" xfId="0" applyFont="1" applyFill="1" applyBorder="1"/>
    <xf numFmtId="0" fontId="15" fillId="9" borderId="15" xfId="0" applyFont="1" applyFill="1" applyBorder="1"/>
    <xf numFmtId="164" fontId="18" fillId="21" borderId="15" xfId="0" applyNumberFormat="1" applyFont="1" applyFill="1" applyBorder="1"/>
    <xf numFmtId="164" fontId="18" fillId="22" borderId="15" xfId="0" applyNumberFormat="1" applyFont="1" applyFill="1" applyBorder="1"/>
    <xf numFmtId="164" fontId="18" fillId="23" borderId="15" xfId="0" applyNumberFormat="1" applyFont="1" applyFill="1" applyBorder="1"/>
    <xf numFmtId="164" fontId="15" fillId="9" borderId="15" xfId="0" applyNumberFormat="1" applyFont="1" applyFill="1" applyBorder="1"/>
    <xf numFmtId="0" fontId="16" fillId="0" borderId="0" xfId="0" applyFont="1" applyAlignment="1">
      <alignment horizontal="center" vertical="center" wrapText="1"/>
    </xf>
    <xf numFmtId="0" fontId="17" fillId="9" borderId="16" xfId="0" applyFont="1" applyFill="1" applyBorder="1"/>
    <xf numFmtId="0" fontId="17" fillId="9" borderId="17" xfId="0" applyFont="1" applyFill="1" applyBorder="1"/>
    <xf numFmtId="0" fontId="15" fillId="9" borderId="18" xfId="0" applyFont="1" applyFill="1" applyBorder="1"/>
    <xf numFmtId="0" fontId="16" fillId="0" borderId="0" xfId="0" applyFont="1" applyAlignment="1">
      <alignment horizontal="left" vertical="center" wrapText="1"/>
    </xf>
    <xf numFmtId="0" fontId="17" fillId="9" borderId="19" xfId="0" applyFont="1" applyFill="1" applyBorder="1"/>
    <xf numFmtId="0" fontId="0" fillId="0" borderId="23" xfId="0" applyBorder="1"/>
    <xf numFmtId="1" fontId="0" fillId="0" borderId="20" xfId="0" applyNumberFormat="1" applyBorder="1"/>
    <xf numFmtId="2" fontId="0" fillId="0" borderId="2" xfId="0" applyNumberFormat="1" applyBorder="1"/>
    <xf numFmtId="0" fontId="4" fillId="0" borderId="20" xfId="0" applyFont="1" applyBorder="1"/>
    <xf numFmtId="0" fontId="0" fillId="0" borderId="20" xfId="0" applyBorder="1"/>
    <xf numFmtId="0" fontId="4" fillId="0" borderId="0" xfId="0" applyFont="1" applyAlignment="1">
      <alignment vertical="center" wrapText="1"/>
    </xf>
    <xf numFmtId="0" fontId="0" fillId="29" borderId="28" xfId="0" applyFill="1" applyBorder="1" applyAlignment="1" applyProtection="1">
      <alignment vertical="center" wrapText="1"/>
      <protection locked="0"/>
    </xf>
    <xf numFmtId="0" fontId="0" fillId="29" borderId="2" xfId="0" applyFill="1" applyBorder="1" applyProtection="1">
      <protection locked="0"/>
    </xf>
    <xf numFmtId="0" fontId="0" fillId="29" borderId="20" xfId="0" applyFill="1" applyBorder="1" applyAlignment="1" applyProtection="1">
      <alignment vertical="center" wrapText="1"/>
      <protection locked="0"/>
    </xf>
    <xf numFmtId="0" fontId="0" fillId="29" borderId="20" xfId="0" applyFill="1" applyBorder="1" applyProtection="1">
      <protection locked="0"/>
    </xf>
    <xf numFmtId="0" fontId="4" fillId="29" borderId="0" xfId="0" applyFont="1" applyFill="1"/>
    <xf numFmtId="0" fontId="4" fillId="34" borderId="25" xfId="0" applyFont="1" applyFill="1" applyBorder="1" applyAlignment="1">
      <alignment wrapText="1"/>
    </xf>
    <xf numFmtId="0" fontId="4" fillId="34" borderId="26" xfId="0" applyFont="1" applyFill="1" applyBorder="1" applyAlignment="1">
      <alignment wrapText="1"/>
    </xf>
    <xf numFmtId="0" fontId="4" fillId="34" borderId="20" xfId="0" applyFont="1" applyFill="1" applyBorder="1" applyAlignment="1">
      <alignment vertical="center" wrapText="1"/>
    </xf>
    <xf numFmtId="0" fontId="4" fillId="34" borderId="21" xfId="0" applyFont="1" applyFill="1" applyBorder="1" applyAlignment="1">
      <alignment vertical="center" wrapText="1"/>
    </xf>
    <xf numFmtId="0" fontId="4" fillId="34" borderId="23" xfId="0" applyFont="1" applyFill="1" applyBorder="1" applyAlignment="1">
      <alignment horizontal="center" vertical="center" wrapText="1"/>
    </xf>
    <xf numFmtId="0" fontId="4" fillId="34" borderId="27" xfId="0" applyFont="1" applyFill="1" applyBorder="1" applyAlignment="1">
      <alignment vertical="center" wrapText="1"/>
    </xf>
    <xf numFmtId="0" fontId="4" fillId="34" borderId="20" xfId="0" applyFont="1" applyFill="1" applyBorder="1" applyAlignment="1">
      <alignment horizontal="center" vertical="center" wrapText="1"/>
    </xf>
    <xf numFmtId="0" fontId="4" fillId="34" borderId="21" xfId="0" applyFont="1" applyFill="1" applyBorder="1" applyAlignment="1">
      <alignment horizontal="center" vertical="center" wrapText="1"/>
    </xf>
    <xf numFmtId="0" fontId="23" fillId="34" borderId="21" xfId="0" applyFont="1" applyFill="1" applyBorder="1" applyAlignment="1">
      <alignment vertical="center" wrapText="1"/>
    </xf>
    <xf numFmtId="0" fontId="4" fillId="34" borderId="43" xfId="0" applyFont="1" applyFill="1" applyBorder="1" applyAlignment="1">
      <alignment vertical="center" wrapText="1"/>
    </xf>
    <xf numFmtId="0" fontId="4" fillId="5" borderId="44" xfId="4" applyFont="1" applyBorder="1" applyProtection="1"/>
    <xf numFmtId="0" fontId="4" fillId="34" borderId="0" xfId="0" applyFont="1" applyFill="1" applyAlignment="1">
      <alignment horizontal="center" vertical="center" wrapText="1"/>
    </xf>
    <xf numFmtId="0" fontId="0" fillId="0" borderId="0" xfId="0" applyProtection="1">
      <protection locked="0"/>
    </xf>
    <xf numFmtId="0" fontId="0" fillId="0" borderId="22" xfId="0" applyBorder="1"/>
    <xf numFmtId="0" fontId="0" fillId="0" borderId="21" xfId="0" applyBorder="1"/>
    <xf numFmtId="1" fontId="0" fillId="0" borderId="31" xfId="0" applyNumberFormat="1" applyBorder="1"/>
    <xf numFmtId="0" fontId="5" fillId="4" borderId="20" xfId="3" applyBorder="1"/>
    <xf numFmtId="0" fontId="5" fillId="4" borderId="20" xfId="3" applyBorder="1" applyAlignment="1">
      <alignment vertical="center" wrapText="1"/>
    </xf>
    <xf numFmtId="0" fontId="5" fillId="4" borderId="20" xfId="3" applyBorder="1" applyAlignment="1">
      <alignment wrapText="1"/>
    </xf>
    <xf numFmtId="0" fontId="5" fillId="4" borderId="20" xfId="3" applyBorder="1" applyAlignment="1">
      <alignment horizontal="center" wrapText="1"/>
    </xf>
    <xf numFmtId="0" fontId="5" fillId="4" borderId="20" xfId="3" applyBorder="1" applyAlignment="1">
      <alignment horizontal="center"/>
    </xf>
    <xf numFmtId="0" fontId="4" fillId="34" borderId="45" xfId="0" applyFont="1" applyFill="1" applyBorder="1" applyAlignment="1">
      <alignment horizontal="center" vertical="center" wrapText="1"/>
    </xf>
    <xf numFmtId="164" fontId="17" fillId="33" borderId="2" xfId="0" applyNumberFormat="1" applyFont="1" applyFill="1" applyBorder="1"/>
    <xf numFmtId="164" fontId="10" fillId="29" borderId="2" xfId="1" applyNumberFormat="1" applyFont="1" applyFill="1" applyBorder="1" applyProtection="1">
      <protection locked="0"/>
    </xf>
    <xf numFmtId="0" fontId="17" fillId="9" borderId="15" xfId="0" applyFont="1" applyFill="1" applyBorder="1"/>
    <xf numFmtId="20" fontId="0" fillId="0" borderId="0" xfId="0" applyNumberFormat="1"/>
    <xf numFmtId="0" fontId="27" fillId="0" borderId="0" xfId="6"/>
    <xf numFmtId="0" fontId="0" fillId="0" borderId="0" xfId="0" applyAlignment="1">
      <alignment horizontal="left"/>
    </xf>
    <xf numFmtId="0" fontId="0" fillId="35" borderId="0" xfId="0" applyFill="1" applyAlignment="1">
      <alignment horizontal="right"/>
    </xf>
    <xf numFmtId="0" fontId="0" fillId="35" borderId="2" xfId="0" applyFill="1" applyBorder="1"/>
    <xf numFmtId="0" fontId="0" fillId="0" borderId="46" xfId="0" applyBorder="1"/>
    <xf numFmtId="0" fontId="0" fillId="35" borderId="49" xfId="0" applyFill="1" applyBorder="1" applyAlignment="1">
      <alignment horizontal="right"/>
    </xf>
    <xf numFmtId="0" fontId="0" fillId="0" borderId="46" xfId="0" applyBorder="1" applyAlignment="1">
      <alignment wrapText="1"/>
    </xf>
    <xf numFmtId="0" fontId="29" fillId="0" borderId="0" xfId="0" applyFont="1"/>
    <xf numFmtId="0" fontId="4" fillId="35" borderId="2" xfId="4" applyFont="1" applyFill="1" applyBorder="1" applyProtection="1"/>
    <xf numFmtId="0" fontId="1" fillId="5" borderId="2" xfId="4" applyBorder="1" applyAlignment="1" applyProtection="1">
      <alignment wrapText="1"/>
    </xf>
    <xf numFmtId="0" fontId="28" fillId="36" borderId="48" xfId="7" applyBorder="1" applyAlignment="1" applyProtection="1">
      <alignment horizontal="left"/>
      <protection locked="0"/>
    </xf>
    <xf numFmtId="0" fontId="28" fillId="36" borderId="47" xfId="7" applyBorder="1" applyAlignment="1" applyProtection="1">
      <alignment horizontal="left"/>
      <protection locked="0"/>
    </xf>
    <xf numFmtId="0" fontId="28" fillId="36" borderId="50" xfId="7" applyBorder="1" applyAlignment="1" applyProtection="1">
      <alignment horizontal="left"/>
      <protection locked="0"/>
    </xf>
    <xf numFmtId="0" fontId="1" fillId="37" borderId="1" xfId="4" applyFill="1" applyBorder="1" applyProtection="1">
      <protection locked="0"/>
    </xf>
    <xf numFmtId="0" fontId="1" fillId="37" borderId="14" xfId="4" applyFill="1" applyBorder="1" applyProtection="1">
      <protection locked="0"/>
    </xf>
    <xf numFmtId="0" fontId="0" fillId="14" borderId="29" xfId="0" applyFill="1" applyBorder="1" applyAlignment="1">
      <alignment vertical="center" wrapText="1"/>
    </xf>
    <xf numFmtId="0" fontId="11" fillId="0" borderId="2" xfId="0" applyFont="1" applyBorder="1" applyAlignment="1">
      <alignment vertical="center" wrapText="1"/>
    </xf>
    <xf numFmtId="0" fontId="26" fillId="0" borderId="2" xfId="0" applyFont="1" applyBorder="1" applyAlignment="1">
      <alignment vertical="center" wrapText="1"/>
    </xf>
    <xf numFmtId="0" fontId="25" fillId="0" borderId="2" xfId="0" applyFont="1" applyBorder="1" applyAlignment="1">
      <alignment vertical="center" wrapText="1"/>
    </xf>
    <xf numFmtId="0" fontId="24" fillId="0" borderId="2" xfId="0" applyFont="1" applyBorder="1" applyAlignment="1">
      <alignment vertical="center" wrapText="1"/>
    </xf>
    <xf numFmtId="0" fontId="24" fillId="0" borderId="2" xfId="0" applyFont="1" applyBorder="1" applyAlignment="1" applyProtection="1">
      <alignment vertical="center" wrapText="1"/>
      <protection locked="0"/>
    </xf>
    <xf numFmtId="0" fontId="21" fillId="29" borderId="2" xfId="1" applyFont="1" applyFill="1" applyBorder="1" applyAlignment="1" applyProtection="1">
      <protection locked="0"/>
    </xf>
    <xf numFmtId="164" fontId="4" fillId="0" borderId="2" xfId="0" applyNumberFormat="1" applyFont="1" applyBorder="1"/>
    <xf numFmtId="0" fontId="8" fillId="19" borderId="2" xfId="0" applyFont="1" applyFill="1" applyBorder="1" applyAlignment="1">
      <alignment horizontal="center"/>
    </xf>
    <xf numFmtId="0" fontId="6" fillId="0" borderId="2" xfId="0" applyFont="1" applyBorder="1" applyAlignment="1">
      <alignment horizontal="right"/>
    </xf>
    <xf numFmtId="0" fontId="6" fillId="0" borderId="5" xfId="0" applyFont="1" applyBorder="1" applyAlignment="1">
      <alignment horizontal="right"/>
    </xf>
    <xf numFmtId="0" fontId="6" fillId="0" borderId="3" xfId="0" applyFont="1" applyBorder="1" applyAlignment="1">
      <alignment horizontal="right"/>
    </xf>
    <xf numFmtId="0" fontId="8" fillId="17" borderId="5" xfId="0" applyFont="1" applyFill="1" applyBorder="1" applyAlignment="1">
      <alignment horizontal="right"/>
    </xf>
    <xf numFmtId="0" fontId="8" fillId="17" borderId="3" xfId="0" applyFont="1" applyFill="1" applyBorder="1" applyAlignment="1">
      <alignment horizontal="right"/>
    </xf>
    <xf numFmtId="0" fontId="8" fillId="19" borderId="5" xfId="0" applyFont="1" applyFill="1" applyBorder="1" applyAlignment="1">
      <alignment horizontal="right"/>
    </xf>
    <xf numFmtId="0" fontId="8" fillId="19" borderId="3" xfId="0" applyFont="1" applyFill="1" applyBorder="1" applyAlignment="1">
      <alignment horizontal="right"/>
    </xf>
    <xf numFmtId="0" fontId="20" fillId="3" borderId="0" xfId="2" applyFont="1" applyAlignment="1" applyProtection="1">
      <alignment horizontal="center"/>
    </xf>
    <xf numFmtId="0" fontId="22" fillId="0" borderId="0" xfId="0" applyFont="1" applyAlignment="1">
      <alignment horizontal="left" vertical="center" wrapText="1"/>
    </xf>
    <xf numFmtId="0" fontId="17" fillId="24" borderId="0" xfId="0" applyFont="1" applyFill="1" applyAlignment="1">
      <alignment horizontal="center" vertical="top" wrapText="1"/>
    </xf>
    <xf numFmtId="0" fontId="17" fillId="25" borderId="0" xfId="0" applyFont="1" applyFill="1" applyAlignment="1">
      <alignment horizontal="center" vertical="top" wrapText="1"/>
    </xf>
    <xf numFmtId="0" fontId="17" fillId="26" borderId="0" xfId="0" applyFont="1" applyFill="1" applyAlignment="1">
      <alignment horizontal="center" wrapText="1"/>
    </xf>
    <xf numFmtId="0" fontId="17" fillId="27" borderId="0" xfId="0" applyFont="1" applyFill="1" applyAlignment="1">
      <alignment horizontal="center" vertical="top" wrapText="1"/>
    </xf>
    <xf numFmtId="0" fontId="4" fillId="34" borderId="23" xfId="0" applyFont="1" applyFill="1" applyBorder="1"/>
    <xf numFmtId="0" fontId="0" fillId="34" borderId="22" xfId="0" applyFill="1" applyBorder="1"/>
    <xf numFmtId="0" fontId="0" fillId="34" borderId="21" xfId="0" applyFill="1"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0" xfId="0"/>
    <xf numFmtId="0" fontId="0" fillId="0" borderId="42" xfId="0" applyBorder="1"/>
    <xf numFmtId="0" fontId="0" fillId="0" borderId="37" xfId="0" applyBorder="1"/>
    <xf numFmtId="0" fontId="0" fillId="0" borderId="29" xfId="0" applyBorder="1"/>
    <xf numFmtId="0" fontId="0" fillId="0" borderId="28" xfId="0" applyBorder="1"/>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0" xfId="0" applyProtection="1">
      <protection locked="0"/>
    </xf>
    <xf numFmtId="0" fontId="0" fillId="0" borderId="42" xfId="0" applyBorder="1" applyProtection="1">
      <protection locked="0"/>
    </xf>
    <xf numFmtId="0" fontId="0" fillId="0" borderId="37" xfId="0" applyBorder="1" applyProtection="1">
      <protection locked="0"/>
    </xf>
    <xf numFmtId="0" fontId="0" fillId="0" borderId="29" xfId="0" applyBorder="1" applyProtection="1">
      <protection locked="0"/>
    </xf>
    <xf numFmtId="0" fontId="0" fillId="0" borderId="28" xfId="0" applyBorder="1" applyProtection="1">
      <protection locked="0"/>
    </xf>
    <xf numFmtId="0" fontId="4" fillId="0" borderId="29" xfId="0" applyFont="1" applyBorder="1" applyAlignment="1">
      <alignment vertical="center" wrapText="1"/>
    </xf>
    <xf numFmtId="0" fontId="4" fillId="34" borderId="24" xfId="0" applyFont="1" applyFill="1" applyBorder="1" applyAlignment="1">
      <alignment vertical="center" wrapText="1"/>
    </xf>
    <xf numFmtId="0" fontId="0" fillId="34" borderId="30" xfId="0" applyFill="1" applyBorder="1" applyAlignment="1">
      <alignment vertical="center" wrapText="1"/>
    </xf>
    <xf numFmtId="0" fontId="4" fillId="34" borderId="0" xfId="0" applyFont="1" applyFill="1" applyAlignment="1">
      <alignment horizontal="left" vertical="center" wrapText="1"/>
    </xf>
    <xf numFmtId="0" fontId="0" fillId="0" borderId="32"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33" xfId="0" applyBorder="1" applyProtection="1">
      <protection locked="0"/>
    </xf>
    <xf numFmtId="0" fontId="0" fillId="0" borderId="2" xfId="0" applyBorder="1" applyProtection="1">
      <protection locked="0"/>
    </xf>
    <xf numFmtId="0" fontId="0" fillId="0" borderId="31"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34" borderId="30" xfId="0" applyFill="1" applyBorder="1" applyAlignment="1">
      <alignment vertical="center"/>
    </xf>
    <xf numFmtId="0" fontId="11" fillId="0" borderId="0" xfId="0" applyFont="1" applyAlignment="1">
      <alignment horizontal="left"/>
    </xf>
  </cellXfs>
  <cellStyles count="8">
    <cellStyle name="20% - Accent2" xfId="4" builtinId="34"/>
    <cellStyle name="60% - Accent6" xfId="5" builtinId="52"/>
    <cellStyle name="Accent1" xfId="3" builtinId="29"/>
    <cellStyle name="Bad" xfId="1" builtinId="27"/>
    <cellStyle name="Good" xfId="7" builtinId="26"/>
    <cellStyle name="Hyperlink" xfId="6" builtinId="8"/>
    <cellStyle name="Neutral" xfId="2" builtinId="2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fill>
        <patternFill>
          <bgColor theme="9" tint="0.79998168889431442"/>
        </patternFill>
      </fill>
    </dxf>
    <dxf>
      <font>
        <color rgb="FFC00000"/>
      </font>
      <fill>
        <patternFill>
          <bgColor rgb="FFFFCCCC"/>
        </patternFill>
      </fill>
    </dxf>
    <dxf>
      <font>
        <color rgb="FF00B050"/>
      </font>
      <fill>
        <patternFill>
          <bgColor theme="9" tint="0.79998168889431442"/>
        </patternFill>
      </fill>
    </dxf>
    <dxf>
      <font>
        <color rgb="FFC00000"/>
      </font>
      <fill>
        <patternFill>
          <bgColor rgb="FFFFCCCC"/>
        </patternFill>
      </fill>
    </dxf>
    <dxf>
      <font>
        <color rgb="FF00B050"/>
      </font>
      <fill>
        <patternFill>
          <bgColor theme="9" tint="0.79998168889431442"/>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6699"/>
        </patternFill>
      </fill>
    </dxf>
    <dxf>
      <font>
        <color rgb="FF006100"/>
      </font>
      <fill>
        <patternFill>
          <bgColor rgb="FFC6EFCE"/>
        </patternFill>
      </fill>
    </dxf>
  </dxfs>
  <tableStyles count="0" defaultTableStyle="TableStyleMedium2" defaultPivotStyle="PivotStyleLight16"/>
  <colors>
    <mruColors>
      <color rgb="FFF7FDC9"/>
      <color rgb="FFFFCCCC"/>
      <color rgb="FFEFB3C1"/>
      <color rgb="FFFAC8F4"/>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555476</xdr:colOff>
      <xdr:row>1</xdr:row>
      <xdr:rowOff>1732914</xdr:rowOff>
    </xdr:to>
    <xdr:pic>
      <xdr:nvPicPr>
        <xdr:cNvPr id="2" name="Picture 1" descr="A blue and purple text on a black background&#10;&#10;Description automatically generated">
          <a:extLst>
            <a:ext uri="{FF2B5EF4-FFF2-40B4-BE49-F238E27FC236}">
              <a16:creationId xmlns:a16="http://schemas.microsoft.com/office/drawing/2014/main" id="{BAEB65E9-F56B-40FA-BBA5-AC8DA7D56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80975"/>
          <a:ext cx="11591925" cy="17329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72390</xdr:colOff>
      <xdr:row>1</xdr:row>
      <xdr:rowOff>110490</xdr:rowOff>
    </xdr:from>
    <xdr:to>
      <xdr:col>11</xdr:col>
      <xdr:colOff>20955</xdr:colOff>
      <xdr:row>1</xdr:row>
      <xdr:rowOff>1847214</xdr:rowOff>
    </xdr:to>
    <xdr:pic>
      <xdr:nvPicPr>
        <xdr:cNvPr id="2" name="Picture 1" descr="A blue and purple text on a black background&#10;&#10;Description automatically generated">
          <a:extLst>
            <a:ext uri="{FF2B5EF4-FFF2-40B4-BE49-F238E27FC236}">
              <a16:creationId xmlns:a16="http://schemas.microsoft.com/office/drawing/2014/main" id="{17992639-07E2-40A5-97D5-EBC88B86FE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291465"/>
          <a:ext cx="10721340" cy="174053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125730</xdr:colOff>
      <xdr:row>1</xdr:row>
      <xdr:rowOff>234315</xdr:rowOff>
    </xdr:from>
    <xdr:to>
      <xdr:col>14</xdr:col>
      <xdr:colOff>92759</xdr:colOff>
      <xdr:row>1</xdr:row>
      <xdr:rowOff>1961514</xdr:rowOff>
    </xdr:to>
    <xdr:pic>
      <xdr:nvPicPr>
        <xdr:cNvPr id="2" name="Picture 1" descr="A blue and purple text on a black background&#10;&#10;Description automatically generated">
          <a:extLst>
            <a:ext uri="{FF2B5EF4-FFF2-40B4-BE49-F238E27FC236}">
              <a16:creationId xmlns:a16="http://schemas.microsoft.com/office/drawing/2014/main" id="{2A991E4E-515B-4300-BB92-2DE5E9B869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 y="501015"/>
          <a:ext cx="11755169" cy="174053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1033829</xdr:colOff>
      <xdr:row>10</xdr:row>
      <xdr:rowOff>12699</xdr:rowOff>
    </xdr:to>
    <xdr:pic>
      <xdr:nvPicPr>
        <xdr:cNvPr id="2" name="Picture 1" descr="A blue and purple text on a black background&#10;&#10;Description automatically generated">
          <a:extLst>
            <a:ext uri="{FF2B5EF4-FFF2-40B4-BE49-F238E27FC236}">
              <a16:creationId xmlns:a16="http://schemas.microsoft.com/office/drawing/2014/main" id="{942F33DA-9045-423D-ADBB-731A249D6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90500"/>
          <a:ext cx="11520854" cy="17271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1578659</xdr:colOff>
      <xdr:row>10</xdr:row>
      <xdr:rowOff>98424</xdr:rowOff>
    </xdr:to>
    <xdr:pic>
      <xdr:nvPicPr>
        <xdr:cNvPr id="2" name="Picture 1" descr="A blue and purple text on a black background&#10;&#10;Description automatically generated">
          <a:extLst>
            <a:ext uri="{FF2B5EF4-FFF2-40B4-BE49-F238E27FC236}">
              <a16:creationId xmlns:a16="http://schemas.microsoft.com/office/drawing/2014/main" id="{115D4D25-7C26-4EDA-8E20-F3C7519006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80975"/>
          <a:ext cx="11760884" cy="173481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assets.publishing.service.gov.uk/government/uploads/system/uploads/attachment_data/file/974907/EYFS_framework_-_March_2021.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150A-48AB-4668-B172-F28383C5DCFA}">
  <dimension ref="A2:Q66"/>
  <sheetViews>
    <sheetView showGridLines="0" tabSelected="1" zoomScale="85" zoomScaleNormal="85" workbookViewId="0">
      <selection activeCell="C4" sqref="C4"/>
    </sheetView>
  </sheetViews>
  <sheetFormatPr defaultRowHeight="14.4" x14ac:dyDescent="0.3"/>
  <cols>
    <col min="1" max="1" width="3.33203125" customWidth="1"/>
    <col min="2" max="2" width="57.44140625" customWidth="1"/>
    <col min="3" max="14" width="17.33203125" customWidth="1"/>
    <col min="15" max="15" width="14" customWidth="1"/>
    <col min="16" max="16" width="12.77734375" customWidth="1"/>
  </cols>
  <sheetData>
    <row r="2" spans="2:14" ht="148.94999999999999" customHeight="1" x14ac:dyDescent="0.3"/>
    <row r="4" spans="2:14" ht="23.4" x14ac:dyDescent="0.45">
      <c r="B4" s="2" t="s">
        <v>41</v>
      </c>
      <c r="C4" s="148"/>
      <c r="D4" s="62" t="s">
        <v>81</v>
      </c>
    </row>
    <row r="6" spans="2:14" ht="15.6" x14ac:dyDescent="0.3">
      <c r="B6" s="199" t="s">
        <v>79</v>
      </c>
      <c r="C6" s="199"/>
      <c r="D6" s="199"/>
      <c r="E6" s="199"/>
      <c r="F6" s="199"/>
      <c r="G6" s="199"/>
      <c r="H6" s="199"/>
      <c r="I6" s="199"/>
    </row>
    <row r="7" spans="2:14" ht="15.6" x14ac:dyDescent="0.3">
      <c r="B7" s="199" t="s">
        <v>80</v>
      </c>
      <c r="C7" s="199"/>
      <c r="D7" s="199"/>
      <c r="E7" s="199"/>
      <c r="F7" s="199"/>
      <c r="G7" s="199"/>
      <c r="H7" s="199"/>
      <c r="I7" s="199"/>
    </row>
    <row r="8" spans="2:14" ht="15.6" x14ac:dyDescent="0.3">
      <c r="B8" s="199" t="s">
        <v>84</v>
      </c>
      <c r="C8" s="199"/>
      <c r="D8" s="199"/>
      <c r="E8" s="199"/>
      <c r="F8" s="199"/>
      <c r="G8" s="199"/>
      <c r="H8" s="199"/>
      <c r="I8" s="199"/>
    </row>
    <row r="9" spans="2:14" ht="15.6" x14ac:dyDescent="0.3">
      <c r="B9" s="199" t="s">
        <v>85</v>
      </c>
      <c r="C9" s="199"/>
      <c r="D9" s="199"/>
      <c r="E9" s="199"/>
      <c r="F9" s="199"/>
      <c r="G9" s="199"/>
      <c r="H9" s="199"/>
      <c r="I9" s="199"/>
    </row>
    <row r="15" spans="2:14" ht="17.399999999999999" x14ac:dyDescent="0.3">
      <c r="B15" s="3" t="s">
        <v>142</v>
      </c>
      <c r="C15" s="67"/>
      <c r="D15" s="4" t="s">
        <v>42</v>
      </c>
      <c r="E15" s="5"/>
      <c r="F15" s="5"/>
      <c r="G15" s="5"/>
      <c r="H15" s="5"/>
      <c r="I15" s="5"/>
      <c r="J15" s="5"/>
      <c r="K15" s="5"/>
      <c r="L15" s="5"/>
      <c r="M15" s="5"/>
      <c r="N15" s="5"/>
    </row>
    <row r="16" spans="2:14" x14ac:dyDescent="0.3">
      <c r="B16" s="6"/>
    </row>
    <row r="17" spans="1:17" ht="15.6" x14ac:dyDescent="0.3">
      <c r="A17" s="7"/>
      <c r="B17" s="8" t="s">
        <v>0</v>
      </c>
      <c r="C17" s="9" t="s">
        <v>2</v>
      </c>
      <c r="D17" s="9" t="s">
        <v>3</v>
      </c>
      <c r="E17" s="9" t="s">
        <v>4</v>
      </c>
      <c r="F17" s="9" t="s">
        <v>5</v>
      </c>
      <c r="G17" s="9" t="s">
        <v>6</v>
      </c>
      <c r="H17" s="9" t="s">
        <v>7</v>
      </c>
      <c r="I17" s="9" t="s">
        <v>8</v>
      </c>
      <c r="J17" s="9" t="s">
        <v>9</v>
      </c>
      <c r="K17" s="9" t="s">
        <v>10</v>
      </c>
      <c r="L17" s="9" t="s">
        <v>11</v>
      </c>
      <c r="M17" s="9" t="s">
        <v>12</v>
      </c>
      <c r="N17" s="9" t="s">
        <v>1</v>
      </c>
      <c r="O17" s="8" t="s">
        <v>45</v>
      </c>
    </row>
    <row r="18" spans="1:17" ht="15.6" x14ac:dyDescent="0.3">
      <c r="A18" s="7"/>
      <c r="B18" s="10" t="s">
        <v>50</v>
      </c>
      <c r="C18" s="124"/>
      <c r="D18" s="124"/>
      <c r="E18" s="124"/>
      <c r="F18" s="124"/>
      <c r="G18" s="124"/>
      <c r="H18" s="124"/>
      <c r="I18" s="124"/>
      <c r="J18" s="124"/>
      <c r="K18" s="124"/>
      <c r="L18" s="124"/>
      <c r="M18" s="124"/>
      <c r="N18" s="124"/>
      <c r="O18" s="11">
        <f>SUM(C18:N18)</f>
        <v>0</v>
      </c>
    </row>
    <row r="19" spans="1:17" ht="15.6" x14ac:dyDescent="0.3">
      <c r="A19" s="12"/>
      <c r="B19" s="10" t="s">
        <v>51</v>
      </c>
      <c r="C19" s="124"/>
      <c r="D19" s="124"/>
      <c r="E19" s="124"/>
      <c r="F19" s="124"/>
      <c r="G19" s="124"/>
      <c r="H19" s="124"/>
      <c r="I19" s="124"/>
      <c r="J19" s="124"/>
      <c r="K19" s="124"/>
      <c r="L19" s="124"/>
      <c r="M19" s="124"/>
      <c r="N19" s="124"/>
      <c r="O19" s="11">
        <f t="shared" ref="O19:O26" si="0">SUM(C19:N19)</f>
        <v>0</v>
      </c>
    </row>
    <row r="20" spans="1:17" ht="15.6" x14ac:dyDescent="0.3">
      <c r="A20" s="12"/>
      <c r="B20" s="10" t="s">
        <v>52</v>
      </c>
      <c r="C20" s="124"/>
      <c r="D20" s="124"/>
      <c r="E20" s="124"/>
      <c r="F20" s="124"/>
      <c r="G20" s="124"/>
      <c r="H20" s="124"/>
      <c r="I20" s="124"/>
      <c r="J20" s="124"/>
      <c r="K20" s="124"/>
      <c r="L20" s="124"/>
      <c r="M20" s="124"/>
      <c r="N20" s="124"/>
      <c r="O20" s="11">
        <f t="shared" si="0"/>
        <v>0</v>
      </c>
    </row>
    <row r="21" spans="1:17" ht="15.6" x14ac:dyDescent="0.3">
      <c r="A21" s="12"/>
      <c r="B21" s="10" t="s">
        <v>53</v>
      </c>
      <c r="C21" s="124"/>
      <c r="D21" s="124"/>
      <c r="E21" s="124"/>
      <c r="F21" s="124"/>
      <c r="G21" s="124"/>
      <c r="H21" s="124"/>
      <c r="I21" s="124"/>
      <c r="J21" s="124"/>
      <c r="K21" s="124"/>
      <c r="L21" s="124"/>
      <c r="M21" s="124"/>
      <c r="N21" s="124"/>
      <c r="O21" s="11">
        <f t="shared" si="0"/>
        <v>0</v>
      </c>
    </row>
    <row r="22" spans="1:17" ht="15.6" x14ac:dyDescent="0.3">
      <c r="A22" s="12"/>
      <c r="B22" s="10" t="s">
        <v>54</v>
      </c>
      <c r="C22" s="124"/>
      <c r="D22" s="124"/>
      <c r="E22" s="124"/>
      <c r="F22" s="124"/>
      <c r="G22" s="124"/>
      <c r="H22" s="124"/>
      <c r="I22" s="124"/>
      <c r="J22" s="124"/>
      <c r="K22" s="124"/>
      <c r="L22" s="124"/>
      <c r="M22" s="124"/>
      <c r="N22" s="124"/>
      <c r="O22" s="11">
        <f t="shared" si="0"/>
        <v>0</v>
      </c>
    </row>
    <row r="23" spans="1:17" ht="15.6" x14ac:dyDescent="0.3">
      <c r="A23" s="7"/>
      <c r="B23" s="10" t="s">
        <v>13</v>
      </c>
      <c r="C23" s="124"/>
      <c r="D23" s="124"/>
      <c r="E23" s="124"/>
      <c r="F23" s="124"/>
      <c r="G23" s="124"/>
      <c r="H23" s="124"/>
      <c r="I23" s="124"/>
      <c r="J23" s="124"/>
      <c r="K23" s="124"/>
      <c r="L23" s="124"/>
      <c r="M23" s="124"/>
      <c r="N23" s="124"/>
      <c r="O23" s="11">
        <f t="shared" si="0"/>
        <v>0</v>
      </c>
    </row>
    <row r="24" spans="1:17" ht="15.6" x14ac:dyDescent="0.3">
      <c r="A24" s="12"/>
      <c r="B24" s="10" t="s">
        <v>55</v>
      </c>
      <c r="C24" s="124"/>
      <c r="D24" s="124"/>
      <c r="E24" s="124"/>
      <c r="F24" s="124"/>
      <c r="G24" s="124"/>
      <c r="H24" s="124"/>
      <c r="I24" s="124"/>
      <c r="J24" s="124"/>
      <c r="K24" s="124"/>
      <c r="L24" s="124"/>
      <c r="M24" s="124"/>
      <c r="N24" s="124"/>
      <c r="O24" s="11">
        <f t="shared" si="0"/>
        <v>0</v>
      </c>
    </row>
    <row r="25" spans="1:17" ht="15.6" x14ac:dyDescent="0.3">
      <c r="A25" s="12"/>
      <c r="B25" s="10" t="s">
        <v>14</v>
      </c>
      <c r="C25" s="124"/>
      <c r="D25" s="124"/>
      <c r="E25" s="124"/>
      <c r="F25" s="124"/>
      <c r="G25" s="124"/>
      <c r="H25" s="124"/>
      <c r="I25" s="124"/>
      <c r="J25" s="124"/>
      <c r="K25" s="124"/>
      <c r="L25" s="124"/>
      <c r="M25" s="124"/>
      <c r="N25" s="124"/>
      <c r="O25" s="11">
        <f t="shared" si="0"/>
        <v>0</v>
      </c>
    </row>
    <row r="26" spans="1:17" ht="15.6" x14ac:dyDescent="0.3">
      <c r="A26" s="13"/>
      <c r="B26" s="14" t="s">
        <v>56</v>
      </c>
      <c r="C26" s="124"/>
      <c r="D26" s="124"/>
      <c r="E26" s="124"/>
      <c r="F26" s="124"/>
      <c r="G26" s="124"/>
      <c r="H26" s="124"/>
      <c r="I26" s="124"/>
      <c r="J26" s="124"/>
      <c r="K26" s="124"/>
      <c r="L26" s="124"/>
      <c r="M26" s="124"/>
      <c r="N26" s="124"/>
      <c r="O26" s="11">
        <f t="shared" si="0"/>
        <v>0</v>
      </c>
    </row>
    <row r="27" spans="1:17" ht="15.6" x14ac:dyDescent="0.3">
      <c r="A27" s="15"/>
      <c r="B27" s="16" t="s">
        <v>33</v>
      </c>
      <c r="C27" s="17">
        <f t="shared" ref="C27:N27" si="1">SUM(C18:C26)</f>
        <v>0</v>
      </c>
      <c r="D27" s="17">
        <f t="shared" si="1"/>
        <v>0</v>
      </c>
      <c r="E27" s="17">
        <f t="shared" si="1"/>
        <v>0</v>
      </c>
      <c r="F27" s="17">
        <f t="shared" si="1"/>
        <v>0</v>
      </c>
      <c r="G27" s="17">
        <f t="shared" si="1"/>
        <v>0</v>
      </c>
      <c r="H27" s="17">
        <f t="shared" si="1"/>
        <v>0</v>
      </c>
      <c r="I27" s="17">
        <f t="shared" si="1"/>
        <v>0</v>
      </c>
      <c r="J27" s="17">
        <f t="shared" si="1"/>
        <v>0</v>
      </c>
      <c r="K27" s="17">
        <f t="shared" si="1"/>
        <v>0</v>
      </c>
      <c r="L27" s="17">
        <f t="shared" si="1"/>
        <v>0</v>
      </c>
      <c r="M27" s="17">
        <f t="shared" si="1"/>
        <v>0</v>
      </c>
      <c r="N27" s="17">
        <f t="shared" si="1"/>
        <v>0</v>
      </c>
      <c r="O27" s="18">
        <f>SUM(C27:N27)</f>
        <v>0</v>
      </c>
      <c r="P27" s="6">
        <f>SUM(O18:O26)</f>
        <v>0</v>
      </c>
      <c r="Q27" t="s">
        <v>82</v>
      </c>
    </row>
    <row r="28" spans="1:17" s="23" customFormat="1" ht="15.6" x14ac:dyDescent="0.3">
      <c r="A28" s="19"/>
      <c r="B28" s="20"/>
      <c r="C28" s="21"/>
      <c r="D28" s="21"/>
      <c r="E28" s="21"/>
      <c r="F28" s="21"/>
      <c r="G28" s="21"/>
      <c r="H28" s="21"/>
      <c r="I28" s="21"/>
      <c r="J28" s="21"/>
      <c r="K28" s="21"/>
      <c r="L28" s="21"/>
      <c r="M28" s="21"/>
      <c r="N28" s="22"/>
      <c r="O28" s="11"/>
    </row>
    <row r="29" spans="1:17" ht="15.6" x14ac:dyDescent="0.3">
      <c r="A29" s="24"/>
      <c r="B29" s="25" t="s">
        <v>16</v>
      </c>
      <c r="C29" s="150" t="s">
        <v>2</v>
      </c>
      <c r="D29" s="150" t="s">
        <v>3</v>
      </c>
      <c r="E29" s="150" t="s">
        <v>4</v>
      </c>
      <c r="F29" s="150" t="s">
        <v>5</v>
      </c>
      <c r="G29" s="150" t="s">
        <v>6</v>
      </c>
      <c r="H29" s="150" t="s">
        <v>7</v>
      </c>
      <c r="I29" s="150" t="s">
        <v>8</v>
      </c>
      <c r="J29" s="150" t="s">
        <v>9</v>
      </c>
      <c r="K29" s="150" t="s">
        <v>10</v>
      </c>
      <c r="L29" s="150" t="s">
        <v>11</v>
      </c>
      <c r="M29" s="150" t="s">
        <v>12</v>
      </c>
      <c r="N29" s="150" t="s">
        <v>1</v>
      </c>
      <c r="O29" s="25" t="s">
        <v>45</v>
      </c>
    </row>
    <row r="30" spans="1:17" ht="15.6" x14ac:dyDescent="0.3">
      <c r="A30" s="26"/>
      <c r="B30" s="27" t="s">
        <v>17</v>
      </c>
      <c r="C30" s="124"/>
      <c r="D30" s="124"/>
      <c r="E30" s="124"/>
      <c r="F30" s="124"/>
      <c r="G30" s="124"/>
      <c r="H30" s="124"/>
      <c r="I30" s="124"/>
      <c r="J30" s="124"/>
      <c r="K30" s="124"/>
      <c r="L30" s="124"/>
      <c r="M30" s="124"/>
      <c r="N30" s="124"/>
      <c r="O30" s="11">
        <f>SUM(C30:N30)</f>
        <v>0</v>
      </c>
    </row>
    <row r="31" spans="1:17" ht="15.6" x14ac:dyDescent="0.3">
      <c r="A31" s="26"/>
      <c r="B31" s="27" t="s">
        <v>18</v>
      </c>
      <c r="C31" s="124"/>
      <c r="D31" s="124"/>
      <c r="E31" s="124"/>
      <c r="F31" s="124"/>
      <c r="G31" s="124"/>
      <c r="H31" s="124"/>
      <c r="I31" s="124"/>
      <c r="J31" s="124"/>
      <c r="K31" s="124"/>
      <c r="L31" s="124"/>
      <c r="M31" s="124"/>
      <c r="N31" s="124"/>
      <c r="O31" s="11">
        <f t="shared" ref="O31:O57" si="2">SUM(C31:N31)</f>
        <v>0</v>
      </c>
    </row>
    <row r="32" spans="1:17" ht="15.6" x14ac:dyDescent="0.3">
      <c r="A32" s="26"/>
      <c r="B32" s="27" t="s">
        <v>44</v>
      </c>
      <c r="C32" s="124"/>
      <c r="D32" s="124"/>
      <c r="E32" s="124"/>
      <c r="F32" s="124"/>
      <c r="G32" s="124"/>
      <c r="H32" s="124"/>
      <c r="I32" s="124"/>
      <c r="J32" s="124"/>
      <c r="K32" s="124"/>
      <c r="L32" s="124"/>
      <c r="M32" s="124"/>
      <c r="N32" s="124"/>
      <c r="O32" s="11">
        <f t="shared" si="2"/>
        <v>0</v>
      </c>
    </row>
    <row r="33" spans="1:15" ht="15.6" x14ac:dyDescent="0.3">
      <c r="A33" s="26"/>
      <c r="B33" s="27" t="s">
        <v>48</v>
      </c>
      <c r="C33" s="124"/>
      <c r="D33" s="124"/>
      <c r="E33" s="124"/>
      <c r="F33" s="124"/>
      <c r="G33" s="124"/>
      <c r="H33" s="124"/>
      <c r="I33" s="124"/>
      <c r="J33" s="124"/>
      <c r="K33" s="124"/>
      <c r="L33" s="124"/>
      <c r="M33" s="124"/>
      <c r="N33" s="124"/>
      <c r="O33" s="11">
        <f t="shared" si="2"/>
        <v>0</v>
      </c>
    </row>
    <row r="34" spans="1:15" ht="15.6" x14ac:dyDescent="0.3">
      <c r="A34" s="26"/>
      <c r="B34" s="27" t="s">
        <v>19</v>
      </c>
      <c r="C34" s="124"/>
      <c r="D34" s="124"/>
      <c r="E34" s="124"/>
      <c r="F34" s="124"/>
      <c r="G34" s="124"/>
      <c r="H34" s="124"/>
      <c r="I34" s="124"/>
      <c r="J34" s="124"/>
      <c r="K34" s="124"/>
      <c r="L34" s="124"/>
      <c r="M34" s="124"/>
      <c r="N34" s="124"/>
      <c r="O34" s="11">
        <f t="shared" si="2"/>
        <v>0</v>
      </c>
    </row>
    <row r="35" spans="1:15" ht="15.6" x14ac:dyDescent="0.3">
      <c r="A35" s="26"/>
      <c r="B35" s="27" t="s">
        <v>20</v>
      </c>
      <c r="C35" s="124"/>
      <c r="D35" s="124"/>
      <c r="E35" s="124"/>
      <c r="F35" s="124"/>
      <c r="G35" s="124"/>
      <c r="H35" s="124"/>
      <c r="I35" s="124"/>
      <c r="J35" s="124"/>
      <c r="K35" s="124"/>
      <c r="L35" s="124"/>
      <c r="M35" s="124"/>
      <c r="N35" s="124"/>
      <c r="O35" s="11">
        <f t="shared" si="2"/>
        <v>0</v>
      </c>
    </row>
    <row r="36" spans="1:15" ht="15.6" x14ac:dyDescent="0.3">
      <c r="A36" s="26"/>
      <c r="B36" s="28" t="s">
        <v>21</v>
      </c>
      <c r="C36" s="124"/>
      <c r="D36" s="124"/>
      <c r="E36" s="124"/>
      <c r="F36" s="124"/>
      <c r="G36" s="124"/>
      <c r="H36" s="124"/>
      <c r="I36" s="124"/>
      <c r="J36" s="124"/>
      <c r="K36" s="124"/>
      <c r="L36" s="124"/>
      <c r="M36" s="124"/>
      <c r="N36" s="124"/>
      <c r="O36" s="11">
        <f t="shared" si="2"/>
        <v>0</v>
      </c>
    </row>
    <row r="37" spans="1:15" ht="15.6" x14ac:dyDescent="0.3">
      <c r="A37" s="26"/>
      <c r="B37" s="28" t="s">
        <v>47</v>
      </c>
      <c r="C37" s="124"/>
      <c r="D37" s="124"/>
      <c r="E37" s="124"/>
      <c r="F37" s="124"/>
      <c r="G37" s="124"/>
      <c r="H37" s="124"/>
      <c r="I37" s="124"/>
      <c r="J37" s="124"/>
      <c r="K37" s="124"/>
      <c r="L37" s="124"/>
      <c r="M37" s="124"/>
      <c r="N37" s="124"/>
      <c r="O37" s="11">
        <f t="shared" si="2"/>
        <v>0</v>
      </c>
    </row>
    <row r="38" spans="1:15" ht="15.6" x14ac:dyDescent="0.3">
      <c r="A38" s="26"/>
      <c r="B38" s="28" t="s">
        <v>22</v>
      </c>
      <c r="C38" s="124"/>
      <c r="D38" s="124"/>
      <c r="E38" s="124"/>
      <c r="F38" s="124"/>
      <c r="G38" s="124"/>
      <c r="H38" s="124"/>
      <c r="I38" s="124"/>
      <c r="J38" s="124"/>
      <c r="K38" s="124"/>
      <c r="L38" s="124"/>
      <c r="M38" s="124"/>
      <c r="N38" s="124"/>
      <c r="O38" s="11">
        <f t="shared" si="2"/>
        <v>0</v>
      </c>
    </row>
    <row r="39" spans="1:15" ht="15.6" x14ac:dyDescent="0.3">
      <c r="A39" s="26"/>
      <c r="B39" s="28" t="s">
        <v>23</v>
      </c>
      <c r="C39" s="124"/>
      <c r="D39" s="124"/>
      <c r="E39" s="124"/>
      <c r="F39" s="124"/>
      <c r="G39" s="124"/>
      <c r="H39" s="124"/>
      <c r="I39" s="124"/>
      <c r="J39" s="124"/>
      <c r="K39" s="124"/>
      <c r="L39" s="124"/>
      <c r="M39" s="124"/>
      <c r="N39" s="124"/>
      <c r="O39" s="11">
        <f t="shared" si="2"/>
        <v>0</v>
      </c>
    </row>
    <row r="40" spans="1:15" ht="15.6" x14ac:dyDescent="0.3">
      <c r="A40" s="26"/>
      <c r="B40" s="28" t="s">
        <v>24</v>
      </c>
      <c r="C40" s="124"/>
      <c r="D40" s="124"/>
      <c r="E40" s="124"/>
      <c r="F40" s="124"/>
      <c r="G40" s="124"/>
      <c r="H40" s="124"/>
      <c r="I40" s="124"/>
      <c r="J40" s="124"/>
      <c r="K40" s="124"/>
      <c r="L40" s="124"/>
      <c r="M40" s="124"/>
      <c r="N40" s="124"/>
      <c r="O40" s="11">
        <f t="shared" si="2"/>
        <v>0</v>
      </c>
    </row>
    <row r="41" spans="1:15" ht="15.6" x14ac:dyDescent="0.3">
      <c r="A41" s="26"/>
      <c r="B41" s="28" t="s">
        <v>25</v>
      </c>
      <c r="C41" s="124"/>
      <c r="D41" s="124"/>
      <c r="E41" s="124"/>
      <c r="F41" s="124"/>
      <c r="G41" s="124"/>
      <c r="H41" s="124"/>
      <c r="I41" s="124"/>
      <c r="J41" s="124"/>
      <c r="K41" s="124"/>
      <c r="L41" s="124"/>
      <c r="M41" s="124"/>
      <c r="N41" s="124"/>
      <c r="O41" s="11">
        <f t="shared" si="2"/>
        <v>0</v>
      </c>
    </row>
    <row r="42" spans="1:15" ht="15.6" x14ac:dyDescent="0.3">
      <c r="A42" s="26"/>
      <c r="B42" s="28" t="s">
        <v>46</v>
      </c>
      <c r="C42" s="124"/>
      <c r="D42" s="124"/>
      <c r="E42" s="124"/>
      <c r="F42" s="124"/>
      <c r="G42" s="124"/>
      <c r="H42" s="124"/>
      <c r="I42" s="124"/>
      <c r="J42" s="124"/>
      <c r="K42" s="124"/>
      <c r="L42" s="124"/>
      <c r="M42" s="124"/>
      <c r="N42" s="124"/>
      <c r="O42" s="11">
        <f t="shared" si="2"/>
        <v>0</v>
      </c>
    </row>
    <row r="43" spans="1:15" ht="15.6" x14ac:dyDescent="0.3">
      <c r="A43" s="26"/>
      <c r="B43" s="28" t="s">
        <v>35</v>
      </c>
      <c r="C43" s="124"/>
      <c r="D43" s="124"/>
      <c r="E43" s="124"/>
      <c r="F43" s="124"/>
      <c r="G43" s="124"/>
      <c r="H43" s="124"/>
      <c r="I43" s="124"/>
      <c r="J43" s="124"/>
      <c r="K43" s="124"/>
      <c r="L43" s="124"/>
      <c r="M43" s="124"/>
      <c r="N43" s="124"/>
      <c r="O43" s="11">
        <f t="shared" si="2"/>
        <v>0</v>
      </c>
    </row>
    <row r="44" spans="1:15" ht="15.6" x14ac:dyDescent="0.3">
      <c r="A44" s="26"/>
      <c r="B44" s="28" t="s">
        <v>36</v>
      </c>
      <c r="C44" s="124"/>
      <c r="D44" s="124"/>
      <c r="E44" s="124"/>
      <c r="F44" s="124"/>
      <c r="G44" s="124"/>
      <c r="H44" s="124"/>
      <c r="I44" s="124"/>
      <c r="J44" s="124"/>
      <c r="K44" s="124"/>
      <c r="L44" s="124"/>
      <c r="M44" s="124"/>
      <c r="N44" s="124"/>
      <c r="O44" s="11">
        <f t="shared" si="2"/>
        <v>0</v>
      </c>
    </row>
    <row r="45" spans="1:15" ht="15.6" x14ac:dyDescent="0.3">
      <c r="A45" s="26"/>
      <c r="B45" s="28" t="s">
        <v>26</v>
      </c>
      <c r="C45" s="124"/>
      <c r="D45" s="124"/>
      <c r="E45" s="124"/>
      <c r="F45" s="124"/>
      <c r="G45" s="124"/>
      <c r="H45" s="124"/>
      <c r="I45" s="124"/>
      <c r="J45" s="124"/>
      <c r="K45" s="124"/>
      <c r="L45" s="124"/>
      <c r="M45" s="124"/>
      <c r="N45" s="124"/>
      <c r="O45" s="11">
        <f t="shared" si="2"/>
        <v>0</v>
      </c>
    </row>
    <row r="46" spans="1:15" ht="15.6" x14ac:dyDescent="0.3">
      <c r="A46" s="26"/>
      <c r="B46" s="29" t="s">
        <v>37</v>
      </c>
      <c r="C46" s="124"/>
      <c r="D46" s="124"/>
      <c r="E46" s="124"/>
      <c r="F46" s="124"/>
      <c r="G46" s="124"/>
      <c r="H46" s="124"/>
      <c r="I46" s="124"/>
      <c r="J46" s="124"/>
      <c r="K46" s="124"/>
      <c r="L46" s="124"/>
      <c r="M46" s="124"/>
      <c r="N46" s="124"/>
      <c r="O46" s="11">
        <f t="shared" si="2"/>
        <v>0</v>
      </c>
    </row>
    <row r="47" spans="1:15" ht="15.6" x14ac:dyDescent="0.3">
      <c r="A47" s="26"/>
      <c r="B47" s="29" t="s">
        <v>27</v>
      </c>
      <c r="C47" s="124"/>
      <c r="D47" s="124"/>
      <c r="E47" s="124"/>
      <c r="F47" s="124"/>
      <c r="G47" s="124"/>
      <c r="H47" s="124"/>
      <c r="I47" s="124"/>
      <c r="J47" s="124"/>
      <c r="K47" s="124"/>
      <c r="L47" s="124"/>
      <c r="M47" s="124"/>
      <c r="N47" s="124"/>
      <c r="O47" s="11">
        <f t="shared" si="2"/>
        <v>0</v>
      </c>
    </row>
    <row r="48" spans="1:15" ht="15.6" x14ac:dyDescent="0.3">
      <c r="A48" s="26"/>
      <c r="B48" s="28" t="s">
        <v>38</v>
      </c>
      <c r="C48" s="124"/>
      <c r="D48" s="124"/>
      <c r="E48" s="124"/>
      <c r="F48" s="124"/>
      <c r="G48" s="124"/>
      <c r="H48" s="124"/>
      <c r="I48" s="124"/>
      <c r="J48" s="124"/>
      <c r="K48" s="124"/>
      <c r="L48" s="124"/>
      <c r="M48" s="124"/>
      <c r="N48" s="124"/>
      <c r="O48" s="11">
        <f t="shared" si="2"/>
        <v>0</v>
      </c>
    </row>
    <row r="49" spans="1:17" ht="15.6" x14ac:dyDescent="0.3">
      <c r="A49" s="26"/>
      <c r="B49" s="28" t="s">
        <v>39</v>
      </c>
      <c r="C49" s="124"/>
      <c r="D49" s="124"/>
      <c r="E49" s="124"/>
      <c r="F49" s="124"/>
      <c r="G49" s="124"/>
      <c r="H49" s="124"/>
      <c r="I49" s="124"/>
      <c r="J49" s="124"/>
      <c r="K49" s="124"/>
      <c r="L49" s="124"/>
      <c r="M49" s="124"/>
      <c r="N49" s="124"/>
      <c r="O49" s="11">
        <f t="shared" si="2"/>
        <v>0</v>
      </c>
    </row>
    <row r="50" spans="1:17" ht="15.6" x14ac:dyDescent="0.3">
      <c r="A50" s="26"/>
      <c r="B50" s="28" t="s">
        <v>28</v>
      </c>
      <c r="C50" s="124"/>
      <c r="D50" s="124"/>
      <c r="E50" s="124"/>
      <c r="F50" s="124"/>
      <c r="G50" s="124"/>
      <c r="H50" s="124"/>
      <c r="I50" s="124"/>
      <c r="J50" s="124"/>
      <c r="K50" s="124"/>
      <c r="L50" s="124"/>
      <c r="M50" s="124"/>
      <c r="N50" s="124"/>
      <c r="O50" s="11">
        <f t="shared" si="2"/>
        <v>0</v>
      </c>
    </row>
    <row r="51" spans="1:17" ht="15.6" x14ac:dyDescent="0.3">
      <c r="A51" s="26"/>
      <c r="B51" s="28" t="s">
        <v>29</v>
      </c>
      <c r="C51" s="124"/>
      <c r="D51" s="124"/>
      <c r="E51" s="124"/>
      <c r="F51" s="124"/>
      <c r="G51" s="124"/>
      <c r="H51" s="124"/>
      <c r="I51" s="124"/>
      <c r="J51" s="124"/>
      <c r="K51" s="124"/>
      <c r="L51" s="124"/>
      <c r="M51" s="124"/>
      <c r="N51" s="124"/>
      <c r="O51" s="11">
        <f t="shared" si="2"/>
        <v>0</v>
      </c>
    </row>
    <row r="52" spans="1:17" ht="15.6" x14ac:dyDescent="0.3">
      <c r="A52" s="26"/>
      <c r="B52" s="29" t="s">
        <v>30</v>
      </c>
      <c r="C52" s="124"/>
      <c r="D52" s="124"/>
      <c r="E52" s="124"/>
      <c r="F52" s="124"/>
      <c r="G52" s="124"/>
      <c r="H52" s="124"/>
      <c r="I52" s="124"/>
      <c r="J52" s="124"/>
      <c r="K52" s="124"/>
      <c r="L52" s="124"/>
      <c r="M52" s="124"/>
      <c r="N52" s="124"/>
      <c r="O52" s="11">
        <f t="shared" si="2"/>
        <v>0</v>
      </c>
    </row>
    <row r="53" spans="1:17" ht="15.6" x14ac:dyDescent="0.3">
      <c r="A53" s="26"/>
      <c r="B53" s="29" t="s">
        <v>31</v>
      </c>
      <c r="C53" s="124"/>
      <c r="D53" s="124"/>
      <c r="E53" s="124"/>
      <c r="F53" s="124"/>
      <c r="G53" s="124"/>
      <c r="H53" s="124"/>
      <c r="I53" s="124"/>
      <c r="J53" s="124"/>
      <c r="K53" s="124"/>
      <c r="L53" s="124"/>
      <c r="M53" s="124"/>
      <c r="N53" s="124"/>
      <c r="O53" s="11">
        <f t="shared" si="2"/>
        <v>0</v>
      </c>
    </row>
    <row r="54" spans="1:17" ht="15.6" x14ac:dyDescent="0.3">
      <c r="A54" s="26"/>
      <c r="B54" s="28" t="s">
        <v>32</v>
      </c>
      <c r="C54" s="124"/>
      <c r="D54" s="124"/>
      <c r="E54" s="124"/>
      <c r="F54" s="124"/>
      <c r="G54" s="124"/>
      <c r="H54" s="124"/>
      <c r="I54" s="124"/>
      <c r="J54" s="124"/>
      <c r="K54" s="124"/>
      <c r="L54" s="124"/>
      <c r="M54" s="124"/>
      <c r="N54" s="124"/>
      <c r="O54" s="11">
        <f t="shared" si="2"/>
        <v>0</v>
      </c>
    </row>
    <row r="55" spans="1:17" ht="15.6" x14ac:dyDescent="0.3">
      <c r="A55" s="26"/>
      <c r="B55" s="29" t="s">
        <v>49</v>
      </c>
      <c r="C55" s="124"/>
      <c r="D55" s="124"/>
      <c r="E55" s="124"/>
      <c r="F55" s="124"/>
      <c r="G55" s="124"/>
      <c r="H55" s="124"/>
      <c r="I55" s="124"/>
      <c r="J55" s="124"/>
      <c r="K55" s="124"/>
      <c r="L55" s="124"/>
      <c r="M55" s="124"/>
      <c r="N55" s="124"/>
      <c r="O55" s="11">
        <f t="shared" si="2"/>
        <v>0</v>
      </c>
    </row>
    <row r="56" spans="1:17" ht="15.6" x14ac:dyDescent="0.3">
      <c r="A56" s="26"/>
      <c r="B56" s="65" t="s">
        <v>43</v>
      </c>
      <c r="C56" s="124"/>
      <c r="D56" s="124"/>
      <c r="E56" s="124"/>
      <c r="F56" s="124"/>
      <c r="G56" s="124"/>
      <c r="H56" s="124"/>
      <c r="I56" s="124"/>
      <c r="J56" s="124"/>
      <c r="K56" s="124"/>
      <c r="L56" s="124"/>
      <c r="M56" s="124"/>
      <c r="N56" s="124"/>
      <c r="O56" s="11">
        <f t="shared" si="2"/>
        <v>0</v>
      </c>
    </row>
    <row r="57" spans="1:17" ht="15.6" x14ac:dyDescent="0.3">
      <c r="A57" s="26"/>
      <c r="B57" s="65" t="s">
        <v>43</v>
      </c>
      <c r="C57" s="124"/>
      <c r="D57" s="124"/>
      <c r="E57" s="124"/>
      <c r="F57" s="124"/>
      <c r="G57" s="124"/>
      <c r="H57" s="124"/>
      <c r="I57" s="124"/>
      <c r="J57" s="124"/>
      <c r="K57" s="124"/>
      <c r="L57" s="124"/>
      <c r="M57" s="124"/>
      <c r="N57" s="124"/>
      <c r="O57" s="11">
        <f t="shared" si="2"/>
        <v>0</v>
      </c>
    </row>
    <row r="58" spans="1:17" ht="15.6" x14ac:dyDescent="0.3">
      <c r="A58" s="26"/>
      <c r="B58" s="30" t="s">
        <v>34</v>
      </c>
      <c r="C58" s="31">
        <f>SUM(C30:C57)</f>
        <v>0</v>
      </c>
      <c r="D58" s="31">
        <f t="shared" ref="D58:N58" si="3">SUM(D30:D57)</f>
        <v>0</v>
      </c>
      <c r="E58" s="31">
        <f t="shared" si="3"/>
        <v>0</v>
      </c>
      <c r="F58" s="31">
        <f t="shared" si="3"/>
        <v>0</v>
      </c>
      <c r="G58" s="31">
        <f t="shared" si="3"/>
        <v>0</v>
      </c>
      <c r="H58" s="31">
        <f t="shared" si="3"/>
        <v>0</v>
      </c>
      <c r="I58" s="31">
        <f t="shared" si="3"/>
        <v>0</v>
      </c>
      <c r="J58" s="31">
        <f t="shared" si="3"/>
        <v>0</v>
      </c>
      <c r="K58" s="31">
        <f t="shared" si="3"/>
        <v>0</v>
      </c>
      <c r="L58" s="31">
        <f t="shared" si="3"/>
        <v>0</v>
      </c>
      <c r="M58" s="31">
        <f t="shared" si="3"/>
        <v>0</v>
      </c>
      <c r="N58" s="31">
        <f t="shared" si="3"/>
        <v>0</v>
      </c>
      <c r="O58" s="31">
        <f>SUM(O30:O57)</f>
        <v>0</v>
      </c>
      <c r="P58" s="6">
        <f>SUM(C58:N58)</f>
        <v>0</v>
      </c>
      <c r="Q58" t="s">
        <v>82</v>
      </c>
    </row>
    <row r="59" spans="1:17" s="23" customFormat="1" ht="15.6" x14ac:dyDescent="0.3">
      <c r="A59" s="32"/>
      <c r="B59" s="33"/>
      <c r="C59" s="11"/>
      <c r="D59" s="11"/>
      <c r="E59" s="11"/>
      <c r="F59" s="11"/>
      <c r="G59" s="11"/>
      <c r="H59" s="11"/>
      <c r="I59" s="11"/>
      <c r="J59" s="11"/>
      <c r="K59" s="11"/>
      <c r="L59" s="11"/>
      <c r="M59" s="11"/>
      <c r="N59" s="11"/>
      <c r="O59" s="11"/>
    </row>
    <row r="60" spans="1:17" s="23" customFormat="1" ht="15.6" x14ac:dyDescent="0.3">
      <c r="A60" s="32"/>
      <c r="B60" s="33"/>
      <c r="C60" s="34" t="s">
        <v>2</v>
      </c>
      <c r="D60" s="34" t="s">
        <v>3</v>
      </c>
      <c r="E60" s="34" t="s">
        <v>4</v>
      </c>
      <c r="F60" s="34" t="s">
        <v>5</v>
      </c>
      <c r="G60" s="34" t="s">
        <v>6</v>
      </c>
      <c r="H60" s="34" t="s">
        <v>7</v>
      </c>
      <c r="I60" s="34" t="s">
        <v>8</v>
      </c>
      <c r="J60" s="34" t="s">
        <v>9</v>
      </c>
      <c r="K60" s="34" t="s">
        <v>10</v>
      </c>
      <c r="L60" s="34" t="s">
        <v>11</v>
      </c>
      <c r="M60" s="34" t="s">
        <v>12</v>
      </c>
      <c r="N60" s="34" t="s">
        <v>1</v>
      </c>
      <c r="O60" s="11"/>
    </row>
    <row r="61" spans="1:17" ht="15.6" x14ac:dyDescent="0.3">
      <c r="A61" s="154" t="s">
        <v>33</v>
      </c>
      <c r="B61" s="155"/>
      <c r="C61" s="35">
        <f>C27</f>
        <v>0</v>
      </c>
      <c r="D61" s="35">
        <f t="shared" ref="D61:N61" si="4">D27</f>
        <v>0</v>
      </c>
      <c r="E61" s="35">
        <f t="shared" si="4"/>
        <v>0</v>
      </c>
      <c r="F61" s="35">
        <f t="shared" si="4"/>
        <v>0</v>
      </c>
      <c r="G61" s="35">
        <f t="shared" si="4"/>
        <v>0</v>
      </c>
      <c r="H61" s="35">
        <f t="shared" si="4"/>
        <v>0</v>
      </c>
      <c r="I61" s="35">
        <f t="shared" si="4"/>
        <v>0</v>
      </c>
      <c r="J61" s="35">
        <f t="shared" si="4"/>
        <v>0</v>
      </c>
      <c r="K61" s="35">
        <f t="shared" si="4"/>
        <v>0</v>
      </c>
      <c r="L61" s="35">
        <f t="shared" si="4"/>
        <v>0</v>
      </c>
      <c r="M61" s="35">
        <f t="shared" si="4"/>
        <v>0</v>
      </c>
      <c r="N61" s="35">
        <f t="shared" si="4"/>
        <v>0</v>
      </c>
      <c r="O61" s="35">
        <f>C61+D61+E61+F61+G61+H61+I61+J61+K61+L61+M61+N61</f>
        <v>0</v>
      </c>
    </row>
    <row r="62" spans="1:17" ht="15.6" x14ac:dyDescent="0.3">
      <c r="A62" s="156" t="s">
        <v>34</v>
      </c>
      <c r="B62" s="157"/>
      <c r="C62" s="31">
        <f>C58</f>
        <v>0</v>
      </c>
      <c r="D62" s="31">
        <f t="shared" ref="D62:N62" si="5">D58</f>
        <v>0</v>
      </c>
      <c r="E62" s="31">
        <f t="shared" si="5"/>
        <v>0</v>
      </c>
      <c r="F62" s="31">
        <f t="shared" si="5"/>
        <v>0</v>
      </c>
      <c r="G62" s="31">
        <f t="shared" si="5"/>
        <v>0</v>
      </c>
      <c r="H62" s="31">
        <f t="shared" si="5"/>
        <v>0</v>
      </c>
      <c r="I62" s="31">
        <f t="shared" si="5"/>
        <v>0</v>
      </c>
      <c r="J62" s="31">
        <f t="shared" si="5"/>
        <v>0</v>
      </c>
      <c r="K62" s="31">
        <f t="shared" si="5"/>
        <v>0</v>
      </c>
      <c r="L62" s="31">
        <f t="shared" si="5"/>
        <v>0</v>
      </c>
      <c r="M62" s="31">
        <f t="shared" si="5"/>
        <v>0</v>
      </c>
      <c r="N62" s="31">
        <f t="shared" si="5"/>
        <v>0</v>
      </c>
      <c r="O62" s="31">
        <f>SUM(O34:O61)</f>
        <v>0</v>
      </c>
    </row>
    <row r="63" spans="1:17" ht="15.6" x14ac:dyDescent="0.3">
      <c r="A63" s="152" t="s">
        <v>57</v>
      </c>
      <c r="B63" s="153"/>
      <c r="C63" s="63">
        <f t="shared" ref="C63:O63" si="6">C61-C58</f>
        <v>0</v>
      </c>
      <c r="D63" s="63">
        <f t="shared" si="6"/>
        <v>0</v>
      </c>
      <c r="E63" s="63">
        <f t="shared" si="6"/>
        <v>0</v>
      </c>
      <c r="F63" s="63">
        <f t="shared" si="6"/>
        <v>0</v>
      </c>
      <c r="G63" s="63">
        <f t="shared" si="6"/>
        <v>0</v>
      </c>
      <c r="H63" s="63">
        <f t="shared" si="6"/>
        <v>0</v>
      </c>
      <c r="I63" s="63">
        <f t="shared" si="6"/>
        <v>0</v>
      </c>
      <c r="J63" s="63">
        <f t="shared" si="6"/>
        <v>0</v>
      </c>
      <c r="K63" s="63">
        <f t="shared" si="6"/>
        <v>0</v>
      </c>
      <c r="L63" s="63">
        <f t="shared" si="6"/>
        <v>0</v>
      </c>
      <c r="M63" s="63">
        <f t="shared" si="6"/>
        <v>0</v>
      </c>
      <c r="N63" s="63">
        <f t="shared" si="6"/>
        <v>0</v>
      </c>
      <c r="O63" s="64">
        <f t="shared" si="6"/>
        <v>0</v>
      </c>
    </row>
    <row r="66" spans="1:15" ht="15.6" x14ac:dyDescent="0.3">
      <c r="A66" s="151" t="s">
        <v>121</v>
      </c>
      <c r="B66" s="151"/>
      <c r="C66" s="36">
        <f>C15+C27-C58</f>
        <v>0</v>
      </c>
      <c r="D66" s="36">
        <f>C66+D61-D62</f>
        <v>0</v>
      </c>
      <c r="E66" s="36">
        <f t="shared" ref="E66:N66" si="7">D66+E61-E62</f>
        <v>0</v>
      </c>
      <c r="F66" s="36">
        <f t="shared" si="7"/>
        <v>0</v>
      </c>
      <c r="G66" s="36">
        <f t="shared" si="7"/>
        <v>0</v>
      </c>
      <c r="H66" s="36">
        <f t="shared" si="7"/>
        <v>0</v>
      </c>
      <c r="I66" s="36">
        <f t="shared" si="7"/>
        <v>0</v>
      </c>
      <c r="J66" s="36">
        <f t="shared" si="7"/>
        <v>0</v>
      </c>
      <c r="K66" s="36">
        <f t="shared" si="7"/>
        <v>0</v>
      </c>
      <c r="L66" s="36">
        <f t="shared" si="7"/>
        <v>0</v>
      </c>
      <c r="M66" s="36">
        <f t="shared" si="7"/>
        <v>0</v>
      </c>
      <c r="N66" s="66">
        <f t="shared" si="7"/>
        <v>0</v>
      </c>
      <c r="O66" s="1" t="s">
        <v>83</v>
      </c>
    </row>
  </sheetData>
  <sheetProtection sheet="1" objects="1" scenarios="1" selectLockedCells="1"/>
  <mergeCells count="8">
    <mergeCell ref="A66:B66"/>
    <mergeCell ref="A63:B63"/>
    <mergeCell ref="A61:B61"/>
    <mergeCell ref="A62:B62"/>
    <mergeCell ref="B6:I6"/>
    <mergeCell ref="B7:I7"/>
    <mergeCell ref="B8:I8"/>
    <mergeCell ref="B9:I9"/>
  </mergeCells>
  <phoneticPr fontId="13" type="noConversion"/>
  <conditionalFormatting sqref="C63:O63">
    <cfRule type="cellIs" dxfId="14" priority="1" operator="greaterThan">
      <formula>0</formula>
    </cfRule>
    <cfRule type="cellIs" dxfId="13" priority="3" operator="lessThanOrEqual">
      <formula>0</formula>
    </cfRule>
  </conditionalFormatting>
  <pageMargins left="0.7" right="0.7" top="0.75" bottom="0.75" header="0.3" footer="0.3"/>
  <headerFooter>
    <oddHeader>&amp;L&amp;"Calibri"&amp;10&amp;K000000 Official - Financial&amp;1#_x000D_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293B-4700-45C9-A2CB-E310922FCEB0}">
  <dimension ref="A2:U60"/>
  <sheetViews>
    <sheetView showGridLines="0" topLeftCell="A22" workbookViewId="0">
      <selection activeCell="D45" sqref="D45"/>
    </sheetView>
  </sheetViews>
  <sheetFormatPr defaultRowHeight="14.4" x14ac:dyDescent="0.3"/>
  <cols>
    <col min="1" max="1" width="1.33203125" customWidth="1"/>
    <col min="2" max="2" width="51.33203125" customWidth="1"/>
    <col min="3" max="3" width="14.88671875" customWidth="1"/>
    <col min="4" max="4" width="11.77734375" customWidth="1"/>
    <col min="5" max="5" width="11.44140625" customWidth="1"/>
    <col min="6" max="6" width="11.21875" customWidth="1"/>
    <col min="7" max="7" width="12.109375" customWidth="1"/>
    <col min="8" max="8" width="11.88671875" customWidth="1"/>
    <col min="9" max="9" width="11" customWidth="1"/>
    <col min="10" max="10" width="10.6640625" customWidth="1"/>
    <col min="11" max="11" width="10.5546875" customWidth="1"/>
    <col min="12" max="12" width="9.88671875" customWidth="1"/>
    <col min="13" max="13" width="9.77734375" customWidth="1"/>
    <col min="14" max="14" width="9.6640625" customWidth="1"/>
    <col min="16" max="16" width="10.44140625" customWidth="1"/>
  </cols>
  <sheetData>
    <row r="2" spans="1:21" ht="150" customHeight="1" x14ac:dyDescent="0.3"/>
    <row r="3" spans="1:21" ht="15" customHeight="1" x14ac:dyDescent="0.3"/>
    <row r="4" spans="1:21" s="2" customFormat="1" ht="22.95" customHeight="1" x14ac:dyDescent="0.45">
      <c r="B4" s="2" t="s">
        <v>40</v>
      </c>
    </row>
    <row r="5" spans="1:21" x14ac:dyDescent="0.3">
      <c r="A5" s="37"/>
      <c r="B5" s="37"/>
      <c r="C5" s="37"/>
      <c r="D5" s="37"/>
      <c r="E5" s="37"/>
      <c r="F5" s="37"/>
      <c r="G5" s="37"/>
      <c r="H5" s="37"/>
      <c r="I5" s="37"/>
      <c r="J5" s="37"/>
      <c r="K5" s="37"/>
      <c r="L5" s="37"/>
      <c r="M5" s="37"/>
      <c r="N5" s="37"/>
      <c r="O5" s="37"/>
      <c r="P5" s="37"/>
      <c r="Q5" s="37"/>
      <c r="R5" s="37"/>
      <c r="T5" s="37"/>
      <c r="U5" s="37"/>
    </row>
    <row r="6" spans="1:21" ht="33" customHeight="1" x14ac:dyDescent="0.3">
      <c r="A6" s="37"/>
      <c r="B6" s="159" t="s">
        <v>86</v>
      </c>
      <c r="C6" s="159"/>
      <c r="D6" s="159"/>
      <c r="E6" s="159"/>
      <c r="F6" s="159"/>
      <c r="G6" s="159"/>
      <c r="H6" s="159"/>
      <c r="I6" s="159"/>
      <c r="J6" s="159"/>
      <c r="K6" s="159"/>
      <c r="L6" s="159"/>
      <c r="M6" s="159"/>
      <c r="N6" s="159"/>
      <c r="O6" s="159"/>
      <c r="P6" s="159"/>
      <c r="Q6" s="37"/>
      <c r="R6" s="37"/>
      <c r="T6" s="37"/>
      <c r="U6" s="37"/>
    </row>
    <row r="7" spans="1:21" ht="15.6" x14ac:dyDescent="0.3">
      <c r="A7" s="37"/>
      <c r="B7" s="134" t="s">
        <v>157</v>
      </c>
      <c r="C7" s="88"/>
      <c r="D7" s="88"/>
      <c r="E7" s="88"/>
      <c r="F7" s="88"/>
      <c r="G7" s="88"/>
      <c r="H7" s="88"/>
      <c r="I7" s="88"/>
      <c r="J7" s="88"/>
      <c r="K7" s="88"/>
      <c r="L7" s="88"/>
      <c r="M7" s="88"/>
      <c r="N7" s="88"/>
      <c r="O7" s="88"/>
      <c r="P7" s="88"/>
      <c r="Q7" s="37"/>
      <c r="R7" s="37"/>
      <c r="T7" s="37"/>
      <c r="U7" s="37"/>
    </row>
    <row r="8" spans="1:21" ht="15.6" x14ac:dyDescent="0.3">
      <c r="A8" s="37"/>
      <c r="B8" s="134" t="s">
        <v>140</v>
      </c>
      <c r="C8" s="88"/>
      <c r="D8" s="88"/>
      <c r="E8" s="88"/>
      <c r="F8" s="88"/>
      <c r="G8" s="88"/>
      <c r="H8" s="88"/>
      <c r="I8" s="88"/>
      <c r="J8" s="88"/>
      <c r="K8" s="88"/>
      <c r="L8" s="88"/>
      <c r="M8" s="88"/>
      <c r="N8" s="88"/>
      <c r="O8" s="88"/>
      <c r="P8" s="88"/>
      <c r="Q8" s="37"/>
      <c r="R8" s="37"/>
      <c r="T8" s="37"/>
      <c r="U8" s="37"/>
    </row>
    <row r="9" spans="1:21" ht="15.6" x14ac:dyDescent="0.3">
      <c r="A9" s="37"/>
      <c r="B9" s="1" t="s">
        <v>161</v>
      </c>
      <c r="C9" s="84"/>
      <c r="D9" s="84"/>
      <c r="E9" s="84"/>
      <c r="F9" s="84"/>
      <c r="G9" s="84"/>
      <c r="H9" s="84"/>
      <c r="I9" s="84"/>
      <c r="J9" s="84"/>
      <c r="K9" s="84"/>
      <c r="L9" s="84"/>
      <c r="M9" s="84"/>
      <c r="N9" s="84"/>
      <c r="O9" s="84"/>
      <c r="P9" s="84"/>
      <c r="Q9" s="37"/>
      <c r="R9" s="37"/>
      <c r="T9" s="37"/>
      <c r="U9" s="37"/>
    </row>
    <row r="10" spans="1:21" ht="16.2" customHeight="1" x14ac:dyDescent="0.3">
      <c r="A10" s="37"/>
      <c r="B10" s="89"/>
      <c r="Q10" s="37"/>
      <c r="R10" s="37"/>
      <c r="S10" s="37"/>
      <c r="T10" s="37"/>
      <c r="U10" s="37"/>
    </row>
    <row r="11" spans="1:21" x14ac:dyDescent="0.3">
      <c r="A11" s="85"/>
      <c r="B11" s="86"/>
      <c r="C11" s="86"/>
      <c r="D11" s="76" t="s">
        <v>2</v>
      </c>
      <c r="E11" s="76" t="s">
        <v>3</v>
      </c>
      <c r="F11" s="76" t="s">
        <v>4</v>
      </c>
      <c r="G11" s="76" t="s">
        <v>5</v>
      </c>
      <c r="H11" s="77" t="s">
        <v>6</v>
      </c>
      <c r="I11" s="77" t="s">
        <v>7</v>
      </c>
      <c r="J11" s="77" t="s">
        <v>8</v>
      </c>
      <c r="K11" s="77" t="s">
        <v>9</v>
      </c>
      <c r="L11" s="78" t="s">
        <v>10</v>
      </c>
      <c r="M11" s="78" t="s">
        <v>11</v>
      </c>
      <c r="N11" s="78" t="s">
        <v>12</v>
      </c>
      <c r="O11" s="78" t="s">
        <v>1</v>
      </c>
      <c r="P11" s="125" t="s">
        <v>45</v>
      </c>
      <c r="Q11" s="37"/>
      <c r="R11" s="37"/>
      <c r="T11" s="37"/>
      <c r="U11" s="37"/>
    </row>
    <row r="12" spans="1:21" x14ac:dyDescent="0.3">
      <c r="A12" s="79"/>
      <c r="B12" s="87" t="str">
        <f>'Cashflow Calculator'!B30</f>
        <v>Salaries (inc HMRC)</v>
      </c>
      <c r="C12" s="79"/>
      <c r="D12" s="80">
        <f>'Cashflow Calculator'!C30</f>
        <v>0</v>
      </c>
      <c r="E12" s="80">
        <f>'Cashflow Calculator'!D30</f>
        <v>0</v>
      </c>
      <c r="F12" s="80">
        <f>'Cashflow Calculator'!E30</f>
        <v>0</v>
      </c>
      <c r="G12" s="80">
        <f>'Cashflow Calculator'!F30</f>
        <v>0</v>
      </c>
      <c r="H12" s="81">
        <f>'Cashflow Calculator'!G30</f>
        <v>0</v>
      </c>
      <c r="I12" s="81">
        <f>'Cashflow Calculator'!H30</f>
        <v>0</v>
      </c>
      <c r="J12" s="81">
        <f>'Cashflow Calculator'!I30</f>
        <v>0</v>
      </c>
      <c r="K12" s="81">
        <f>'Cashflow Calculator'!J30</f>
        <v>0</v>
      </c>
      <c r="L12" s="82">
        <f>'Cashflow Calculator'!K30</f>
        <v>0</v>
      </c>
      <c r="M12" s="82">
        <f>'Cashflow Calculator'!L30</f>
        <v>0</v>
      </c>
      <c r="N12" s="82">
        <f>'Cashflow Calculator'!M30</f>
        <v>0</v>
      </c>
      <c r="O12" s="82">
        <f>'Cashflow Calculator'!N30</f>
        <v>0</v>
      </c>
      <c r="P12" s="83">
        <f>SUM(D12:O12)</f>
        <v>0</v>
      </c>
      <c r="Q12" s="37"/>
      <c r="R12" s="37"/>
      <c r="S12" s="37"/>
      <c r="T12" s="37"/>
      <c r="U12" s="37"/>
    </row>
    <row r="13" spans="1:21" x14ac:dyDescent="0.3">
      <c r="A13" s="72"/>
      <c r="B13" s="72" t="str">
        <f>'Cashflow Calculator'!B31</f>
        <v>Vehicle costs</v>
      </c>
      <c r="C13" s="72"/>
      <c r="D13" s="73">
        <f>'Cashflow Calculator'!C31</f>
        <v>0</v>
      </c>
      <c r="E13" s="73">
        <f>'Cashflow Calculator'!D31</f>
        <v>0</v>
      </c>
      <c r="F13" s="73">
        <f>'Cashflow Calculator'!E31</f>
        <v>0</v>
      </c>
      <c r="G13" s="73">
        <f>'Cashflow Calculator'!F31</f>
        <v>0</v>
      </c>
      <c r="H13" s="74">
        <f>'Cashflow Calculator'!G31</f>
        <v>0</v>
      </c>
      <c r="I13" s="74">
        <f>'Cashflow Calculator'!H31</f>
        <v>0</v>
      </c>
      <c r="J13" s="74">
        <f>'Cashflow Calculator'!I31</f>
        <v>0</v>
      </c>
      <c r="K13" s="74">
        <f>'Cashflow Calculator'!J31</f>
        <v>0</v>
      </c>
      <c r="L13" s="75">
        <f>'Cashflow Calculator'!K31</f>
        <v>0</v>
      </c>
      <c r="M13" s="75">
        <f>'Cashflow Calculator'!L31</f>
        <v>0</v>
      </c>
      <c r="N13" s="75">
        <f>'Cashflow Calculator'!M31</f>
        <v>0</v>
      </c>
      <c r="O13" s="75">
        <f>'Cashflow Calculator'!N31</f>
        <v>0</v>
      </c>
      <c r="P13" s="83">
        <f t="shared" ref="P13:P39" si="0">SUM(D13:O13)</f>
        <v>0</v>
      </c>
      <c r="Q13" s="37"/>
      <c r="R13" s="37"/>
      <c r="S13" s="37"/>
      <c r="T13" s="37"/>
      <c r="U13" s="37"/>
    </row>
    <row r="14" spans="1:21" x14ac:dyDescent="0.3">
      <c r="A14" s="39"/>
      <c r="B14" s="39" t="str">
        <f>'Cashflow Calculator'!B32</f>
        <v>IT (inc internet)</v>
      </c>
      <c r="C14" s="39"/>
      <c r="D14" s="40">
        <f>'Cashflow Calculator'!C32</f>
        <v>0</v>
      </c>
      <c r="E14" s="40">
        <f>'Cashflow Calculator'!D32</f>
        <v>0</v>
      </c>
      <c r="F14" s="40">
        <f>'Cashflow Calculator'!E32</f>
        <v>0</v>
      </c>
      <c r="G14" s="40">
        <f>'Cashflow Calculator'!F32</f>
        <v>0</v>
      </c>
      <c r="H14" s="41">
        <f>'Cashflow Calculator'!G32</f>
        <v>0</v>
      </c>
      <c r="I14" s="41">
        <f>'Cashflow Calculator'!H32</f>
        <v>0</v>
      </c>
      <c r="J14" s="41">
        <f>'Cashflow Calculator'!I32</f>
        <v>0</v>
      </c>
      <c r="K14" s="41">
        <f>'Cashflow Calculator'!J32</f>
        <v>0</v>
      </c>
      <c r="L14" s="42">
        <f>'Cashflow Calculator'!K32</f>
        <v>0</v>
      </c>
      <c r="M14" s="42">
        <f>'Cashflow Calculator'!L32</f>
        <v>0</v>
      </c>
      <c r="N14" s="42">
        <f>'Cashflow Calculator'!M32</f>
        <v>0</v>
      </c>
      <c r="O14" s="42">
        <f>'Cashflow Calculator'!N32</f>
        <v>0</v>
      </c>
      <c r="P14" s="83">
        <f t="shared" si="0"/>
        <v>0</v>
      </c>
      <c r="Q14" s="37"/>
      <c r="R14" s="37"/>
      <c r="S14" s="37"/>
      <c r="T14" s="37"/>
      <c r="U14" s="37"/>
    </row>
    <row r="15" spans="1:21" x14ac:dyDescent="0.3">
      <c r="A15" s="39"/>
      <c r="B15" s="39" t="str">
        <f>'Cashflow Calculator'!B33</f>
        <v>Rent/Mortgage</v>
      </c>
      <c r="C15" s="39"/>
      <c r="D15" s="40">
        <f>'Cashflow Calculator'!C33</f>
        <v>0</v>
      </c>
      <c r="E15" s="40">
        <f>'Cashflow Calculator'!D33</f>
        <v>0</v>
      </c>
      <c r="F15" s="40">
        <f>'Cashflow Calculator'!E33</f>
        <v>0</v>
      </c>
      <c r="G15" s="40">
        <f>'Cashflow Calculator'!F33</f>
        <v>0</v>
      </c>
      <c r="H15" s="41">
        <f>'Cashflow Calculator'!G33</f>
        <v>0</v>
      </c>
      <c r="I15" s="41">
        <f>'Cashflow Calculator'!H33</f>
        <v>0</v>
      </c>
      <c r="J15" s="41">
        <f>'Cashflow Calculator'!I33</f>
        <v>0</v>
      </c>
      <c r="K15" s="41">
        <f>'Cashflow Calculator'!J33</f>
        <v>0</v>
      </c>
      <c r="L15" s="42">
        <f>'Cashflow Calculator'!K33</f>
        <v>0</v>
      </c>
      <c r="M15" s="42">
        <f>'Cashflow Calculator'!L33</f>
        <v>0</v>
      </c>
      <c r="N15" s="42">
        <f>'Cashflow Calculator'!M33</f>
        <v>0</v>
      </c>
      <c r="O15" s="42">
        <f>'Cashflow Calculator'!N33</f>
        <v>0</v>
      </c>
      <c r="P15" s="83">
        <f t="shared" si="0"/>
        <v>0</v>
      </c>
      <c r="Q15" s="43"/>
      <c r="R15" s="37"/>
      <c r="S15" s="37"/>
      <c r="T15" s="37"/>
      <c r="U15" s="37"/>
    </row>
    <row r="16" spans="1:21" x14ac:dyDescent="0.3">
      <c r="A16" s="39"/>
      <c r="B16" s="44" t="str">
        <f>'Cashflow Calculator'!B34</f>
        <v>Utilities</v>
      </c>
      <c r="C16" s="44"/>
      <c r="D16" s="40">
        <f>'Cashflow Calculator'!C34</f>
        <v>0</v>
      </c>
      <c r="E16" s="40">
        <f>'Cashflow Calculator'!D34</f>
        <v>0</v>
      </c>
      <c r="F16" s="40">
        <f>'Cashflow Calculator'!E34</f>
        <v>0</v>
      </c>
      <c r="G16" s="40">
        <f>'Cashflow Calculator'!F34</f>
        <v>0</v>
      </c>
      <c r="H16" s="41">
        <f>'Cashflow Calculator'!G34</f>
        <v>0</v>
      </c>
      <c r="I16" s="41">
        <f>'Cashflow Calculator'!H34</f>
        <v>0</v>
      </c>
      <c r="J16" s="41">
        <f>'Cashflow Calculator'!I34</f>
        <v>0</v>
      </c>
      <c r="K16" s="41">
        <f>'Cashflow Calculator'!J34</f>
        <v>0</v>
      </c>
      <c r="L16" s="42">
        <f>'Cashflow Calculator'!K34</f>
        <v>0</v>
      </c>
      <c r="M16" s="42">
        <f>'Cashflow Calculator'!L34</f>
        <v>0</v>
      </c>
      <c r="N16" s="42">
        <f>'Cashflow Calculator'!M34</f>
        <v>0</v>
      </c>
      <c r="O16" s="42">
        <f>'Cashflow Calculator'!N34</f>
        <v>0</v>
      </c>
      <c r="P16" s="83">
        <f t="shared" si="0"/>
        <v>0</v>
      </c>
      <c r="Q16" s="37"/>
      <c r="R16" s="37"/>
      <c r="S16" s="37"/>
      <c r="T16" s="37"/>
      <c r="U16" s="37"/>
    </row>
    <row r="17" spans="1:21" x14ac:dyDescent="0.3">
      <c r="A17" s="39"/>
      <c r="B17" s="44" t="str">
        <f>'Cashflow Calculator'!B35</f>
        <v xml:space="preserve">Training </v>
      </c>
      <c r="C17" s="44"/>
      <c r="D17" s="40">
        <f>'Cashflow Calculator'!C35</f>
        <v>0</v>
      </c>
      <c r="E17" s="40">
        <f>'Cashflow Calculator'!D35</f>
        <v>0</v>
      </c>
      <c r="F17" s="40">
        <f>'Cashflow Calculator'!E35</f>
        <v>0</v>
      </c>
      <c r="G17" s="40">
        <f>'Cashflow Calculator'!F35</f>
        <v>0</v>
      </c>
      <c r="H17" s="41">
        <f>'Cashflow Calculator'!G35</f>
        <v>0</v>
      </c>
      <c r="I17" s="41">
        <f>'Cashflow Calculator'!H35</f>
        <v>0</v>
      </c>
      <c r="J17" s="41">
        <f>'Cashflow Calculator'!I35</f>
        <v>0</v>
      </c>
      <c r="K17" s="41">
        <f>'Cashflow Calculator'!J35</f>
        <v>0</v>
      </c>
      <c r="L17" s="42">
        <f>'Cashflow Calculator'!K35</f>
        <v>0</v>
      </c>
      <c r="M17" s="42">
        <f>'Cashflow Calculator'!L35</f>
        <v>0</v>
      </c>
      <c r="N17" s="42">
        <f>'Cashflow Calculator'!M35</f>
        <v>0</v>
      </c>
      <c r="O17" s="42">
        <f>'Cashflow Calculator'!N35</f>
        <v>0</v>
      </c>
      <c r="P17" s="83">
        <f t="shared" si="0"/>
        <v>0</v>
      </c>
      <c r="Q17" s="37"/>
      <c r="R17" s="37"/>
      <c r="S17" s="37"/>
      <c r="T17" s="37"/>
      <c r="U17" s="37"/>
    </row>
    <row r="18" spans="1:21" x14ac:dyDescent="0.3">
      <c r="A18" s="39"/>
      <c r="B18" s="44" t="str">
        <f>'Cashflow Calculator'!B36</f>
        <v>Business rates</v>
      </c>
      <c r="C18" s="44"/>
      <c r="D18" s="40">
        <f>'Cashflow Calculator'!C36</f>
        <v>0</v>
      </c>
      <c r="E18" s="40">
        <f>'Cashflow Calculator'!D36</f>
        <v>0</v>
      </c>
      <c r="F18" s="40">
        <f>'Cashflow Calculator'!E36</f>
        <v>0</v>
      </c>
      <c r="G18" s="40">
        <f>'Cashflow Calculator'!F36</f>
        <v>0</v>
      </c>
      <c r="H18" s="41">
        <f>'Cashflow Calculator'!G36</f>
        <v>0</v>
      </c>
      <c r="I18" s="41">
        <f>'Cashflow Calculator'!H36</f>
        <v>0</v>
      </c>
      <c r="J18" s="41">
        <f>'Cashflow Calculator'!I36</f>
        <v>0</v>
      </c>
      <c r="K18" s="41">
        <f>'Cashflow Calculator'!J36</f>
        <v>0</v>
      </c>
      <c r="L18" s="42">
        <f>'Cashflow Calculator'!K36</f>
        <v>0</v>
      </c>
      <c r="M18" s="42">
        <f>'Cashflow Calculator'!L36</f>
        <v>0</v>
      </c>
      <c r="N18" s="42">
        <f>'Cashflow Calculator'!M36</f>
        <v>0</v>
      </c>
      <c r="O18" s="42">
        <f>'Cashflow Calculator'!N36</f>
        <v>0</v>
      </c>
      <c r="P18" s="83">
        <f t="shared" si="0"/>
        <v>0</v>
      </c>
      <c r="Q18" s="37"/>
      <c r="R18" s="37"/>
      <c r="S18" s="37"/>
      <c r="T18" s="37"/>
      <c r="U18" s="37"/>
    </row>
    <row r="19" spans="1:21" x14ac:dyDescent="0.3">
      <c r="A19" s="39"/>
      <c r="B19" s="39" t="str">
        <f>'Cashflow Calculator'!B37</f>
        <v xml:space="preserve">Buildings/contents insurance </v>
      </c>
      <c r="C19" s="39"/>
      <c r="D19" s="40">
        <f>'Cashflow Calculator'!C37</f>
        <v>0</v>
      </c>
      <c r="E19" s="40">
        <f>'Cashflow Calculator'!D37</f>
        <v>0</v>
      </c>
      <c r="F19" s="40">
        <f>'Cashflow Calculator'!E37</f>
        <v>0</v>
      </c>
      <c r="G19" s="40">
        <f>'Cashflow Calculator'!F37</f>
        <v>0</v>
      </c>
      <c r="H19" s="41">
        <f>'Cashflow Calculator'!G37</f>
        <v>0</v>
      </c>
      <c r="I19" s="41">
        <f>'Cashflow Calculator'!H37</f>
        <v>0</v>
      </c>
      <c r="J19" s="41">
        <f>'Cashflow Calculator'!I37</f>
        <v>0</v>
      </c>
      <c r="K19" s="41">
        <f>'Cashflow Calculator'!J37</f>
        <v>0</v>
      </c>
      <c r="L19" s="42">
        <f>'Cashflow Calculator'!K37</f>
        <v>0</v>
      </c>
      <c r="M19" s="42">
        <f>'Cashflow Calculator'!L37</f>
        <v>0</v>
      </c>
      <c r="N19" s="42">
        <f>'Cashflow Calculator'!M37</f>
        <v>0</v>
      </c>
      <c r="O19" s="42">
        <f>'Cashflow Calculator'!N37</f>
        <v>0</v>
      </c>
      <c r="P19" s="83">
        <f t="shared" si="0"/>
        <v>0</v>
      </c>
      <c r="Q19" s="37"/>
      <c r="R19" s="37"/>
      <c r="S19" s="37"/>
      <c r="T19" s="37"/>
      <c r="U19" s="37"/>
    </row>
    <row r="20" spans="1:21" x14ac:dyDescent="0.3">
      <c r="A20" s="39"/>
      <c r="B20" s="39" t="str">
        <f>'Cashflow Calculator'!B38</f>
        <v>General insurance</v>
      </c>
      <c r="C20" s="39"/>
      <c r="D20" s="40">
        <f>'Cashflow Calculator'!C38</f>
        <v>0</v>
      </c>
      <c r="E20" s="40">
        <f>'Cashflow Calculator'!D38</f>
        <v>0</v>
      </c>
      <c r="F20" s="40">
        <f>'Cashflow Calculator'!E38</f>
        <v>0</v>
      </c>
      <c r="G20" s="40">
        <f>'Cashflow Calculator'!F38</f>
        <v>0</v>
      </c>
      <c r="H20" s="41">
        <f>'Cashflow Calculator'!G38</f>
        <v>0</v>
      </c>
      <c r="I20" s="41">
        <f>'Cashflow Calculator'!H38</f>
        <v>0</v>
      </c>
      <c r="J20" s="41">
        <f>'Cashflow Calculator'!I38</f>
        <v>0</v>
      </c>
      <c r="K20" s="41">
        <f>'Cashflow Calculator'!J38</f>
        <v>0</v>
      </c>
      <c r="L20" s="42">
        <f>'Cashflow Calculator'!K38</f>
        <v>0</v>
      </c>
      <c r="M20" s="42">
        <f>'Cashflow Calculator'!L38</f>
        <v>0</v>
      </c>
      <c r="N20" s="42">
        <f>'Cashflow Calculator'!M38</f>
        <v>0</v>
      </c>
      <c r="O20" s="42">
        <f>'Cashflow Calculator'!N38</f>
        <v>0</v>
      </c>
      <c r="P20" s="83">
        <f t="shared" si="0"/>
        <v>0</v>
      </c>
      <c r="Q20" s="37"/>
      <c r="R20" s="37"/>
      <c r="S20" s="37"/>
      <c r="T20" s="37"/>
      <c r="U20" s="37"/>
    </row>
    <row r="21" spans="1:21" x14ac:dyDescent="0.3">
      <c r="A21" s="39"/>
      <c r="B21" s="39" t="str">
        <f>'Cashflow Calculator'!B39</f>
        <v>Public Liability Insurance</v>
      </c>
      <c r="C21" s="39"/>
      <c r="D21" s="40">
        <f>'Cashflow Calculator'!C39</f>
        <v>0</v>
      </c>
      <c r="E21" s="40">
        <f>'Cashflow Calculator'!D39</f>
        <v>0</v>
      </c>
      <c r="F21" s="40">
        <f>'Cashflow Calculator'!E39</f>
        <v>0</v>
      </c>
      <c r="G21" s="40">
        <f>'Cashflow Calculator'!F39</f>
        <v>0</v>
      </c>
      <c r="H21" s="41">
        <f>'Cashflow Calculator'!G39</f>
        <v>0</v>
      </c>
      <c r="I21" s="41">
        <f>'Cashflow Calculator'!H39</f>
        <v>0</v>
      </c>
      <c r="J21" s="41">
        <f>'Cashflow Calculator'!I39</f>
        <v>0</v>
      </c>
      <c r="K21" s="41">
        <f>'Cashflow Calculator'!J39</f>
        <v>0</v>
      </c>
      <c r="L21" s="42">
        <f>'Cashflow Calculator'!K39</f>
        <v>0</v>
      </c>
      <c r="M21" s="42">
        <f>'Cashflow Calculator'!L39</f>
        <v>0</v>
      </c>
      <c r="N21" s="42">
        <f>'Cashflow Calculator'!M39</f>
        <v>0</v>
      </c>
      <c r="O21" s="42">
        <f>'Cashflow Calculator'!N39</f>
        <v>0</v>
      </c>
      <c r="P21" s="83">
        <f t="shared" si="0"/>
        <v>0</v>
      </c>
      <c r="Q21" s="37"/>
      <c r="R21" s="37"/>
      <c r="S21" s="37"/>
      <c r="T21" s="37"/>
      <c r="U21" s="37"/>
    </row>
    <row r="22" spans="1:21" x14ac:dyDescent="0.3">
      <c r="A22" s="39"/>
      <c r="B22" s="39" t="str">
        <f>'Cashflow Calculator'!B40</f>
        <v>Ofsted fees</v>
      </c>
      <c r="C22" s="39"/>
      <c r="D22" s="40">
        <f>'Cashflow Calculator'!C40</f>
        <v>0</v>
      </c>
      <c r="E22" s="40">
        <f>'Cashflow Calculator'!D40</f>
        <v>0</v>
      </c>
      <c r="F22" s="40">
        <f>'Cashflow Calculator'!E40</f>
        <v>0</v>
      </c>
      <c r="G22" s="40">
        <f>'Cashflow Calculator'!F40</f>
        <v>0</v>
      </c>
      <c r="H22" s="41">
        <f>'Cashflow Calculator'!G40</f>
        <v>0</v>
      </c>
      <c r="I22" s="41">
        <f>'Cashflow Calculator'!H40</f>
        <v>0</v>
      </c>
      <c r="J22" s="41">
        <f>'Cashflow Calculator'!I40</f>
        <v>0</v>
      </c>
      <c r="K22" s="41">
        <f>'Cashflow Calculator'!J40</f>
        <v>0</v>
      </c>
      <c r="L22" s="42">
        <f>'Cashflow Calculator'!K40</f>
        <v>0</v>
      </c>
      <c r="M22" s="42">
        <f>'Cashflow Calculator'!L40</f>
        <v>0</v>
      </c>
      <c r="N22" s="42">
        <f>'Cashflow Calculator'!M40</f>
        <v>0</v>
      </c>
      <c r="O22" s="42">
        <f>'Cashflow Calculator'!N40</f>
        <v>0</v>
      </c>
      <c r="P22" s="83">
        <f t="shared" si="0"/>
        <v>0</v>
      </c>
      <c r="Q22" s="37"/>
      <c r="R22" s="37"/>
      <c r="S22" s="37"/>
      <c r="T22" s="37"/>
      <c r="U22" s="37"/>
    </row>
    <row r="23" spans="1:21" x14ac:dyDescent="0.3">
      <c r="A23" s="39"/>
      <c r="B23" s="39" t="str">
        <f>'Cashflow Calculator'!B41</f>
        <v>Food and consumables</v>
      </c>
      <c r="C23" s="39"/>
      <c r="D23" s="40">
        <f>'Cashflow Calculator'!C41</f>
        <v>0</v>
      </c>
      <c r="E23" s="40">
        <f>'Cashflow Calculator'!D41</f>
        <v>0</v>
      </c>
      <c r="F23" s="40">
        <f>'Cashflow Calculator'!E41</f>
        <v>0</v>
      </c>
      <c r="G23" s="40">
        <f>'Cashflow Calculator'!F41</f>
        <v>0</v>
      </c>
      <c r="H23" s="41">
        <f>'Cashflow Calculator'!G41</f>
        <v>0</v>
      </c>
      <c r="I23" s="41">
        <f>'Cashflow Calculator'!H41</f>
        <v>0</v>
      </c>
      <c r="J23" s="41">
        <f>'Cashflow Calculator'!I41</f>
        <v>0</v>
      </c>
      <c r="K23" s="41">
        <f>'Cashflow Calculator'!J41</f>
        <v>0</v>
      </c>
      <c r="L23" s="42">
        <f>'Cashflow Calculator'!K41</f>
        <v>0</v>
      </c>
      <c r="M23" s="42">
        <f>'Cashflow Calculator'!L41</f>
        <v>0</v>
      </c>
      <c r="N23" s="42">
        <f>'Cashflow Calculator'!M41</f>
        <v>0</v>
      </c>
      <c r="O23" s="42">
        <f>'Cashflow Calculator'!N41</f>
        <v>0</v>
      </c>
      <c r="P23" s="83">
        <f t="shared" si="0"/>
        <v>0</v>
      </c>
      <c r="Q23" s="37"/>
      <c r="R23" s="37"/>
      <c r="S23" s="37"/>
      <c r="T23" s="37"/>
      <c r="U23" s="37"/>
    </row>
    <row r="24" spans="1:21" x14ac:dyDescent="0.3">
      <c r="A24" s="39"/>
      <c r="B24" s="45" t="str">
        <f>'Cashflow Calculator'!B42</f>
        <v>General resources (paint/glue/ink/paper/equipment)</v>
      </c>
      <c r="C24" s="39"/>
      <c r="D24" s="40">
        <f>'Cashflow Calculator'!C42</f>
        <v>0</v>
      </c>
      <c r="E24" s="40">
        <f>'Cashflow Calculator'!D42</f>
        <v>0</v>
      </c>
      <c r="F24" s="40">
        <f>'Cashflow Calculator'!E42</f>
        <v>0</v>
      </c>
      <c r="G24" s="40">
        <f>'Cashflow Calculator'!F42</f>
        <v>0</v>
      </c>
      <c r="H24" s="41">
        <f>'Cashflow Calculator'!G42</f>
        <v>0</v>
      </c>
      <c r="I24" s="41">
        <f>'Cashflow Calculator'!H42</f>
        <v>0</v>
      </c>
      <c r="J24" s="41">
        <f>'Cashflow Calculator'!I42</f>
        <v>0</v>
      </c>
      <c r="K24" s="41">
        <f>'Cashflow Calculator'!J42</f>
        <v>0</v>
      </c>
      <c r="L24" s="42">
        <f>'Cashflow Calculator'!K42</f>
        <v>0</v>
      </c>
      <c r="M24" s="42">
        <f>'Cashflow Calculator'!L42</f>
        <v>0</v>
      </c>
      <c r="N24" s="42">
        <f>'Cashflow Calculator'!M42</f>
        <v>0</v>
      </c>
      <c r="O24" s="42">
        <f>'Cashflow Calculator'!N42</f>
        <v>0</v>
      </c>
      <c r="P24" s="83">
        <f t="shared" si="0"/>
        <v>0</v>
      </c>
      <c r="Q24" s="37"/>
      <c r="R24" s="37"/>
      <c r="S24" s="37"/>
      <c r="T24" s="37"/>
      <c r="U24" s="37"/>
    </row>
    <row r="25" spans="1:21" x14ac:dyDescent="0.3">
      <c r="A25" s="39"/>
      <c r="B25" s="39" t="str">
        <f>'Cashflow Calculator'!B43</f>
        <v xml:space="preserve">Mobile phone/landline </v>
      </c>
      <c r="C25" s="39"/>
      <c r="D25" s="40">
        <f>'Cashflow Calculator'!C43</f>
        <v>0</v>
      </c>
      <c r="E25" s="40">
        <f>'Cashflow Calculator'!D43</f>
        <v>0</v>
      </c>
      <c r="F25" s="40">
        <f>'Cashflow Calculator'!E43</f>
        <v>0</v>
      </c>
      <c r="G25" s="40">
        <f>'Cashflow Calculator'!F43</f>
        <v>0</v>
      </c>
      <c r="H25" s="41">
        <f>'Cashflow Calculator'!G43</f>
        <v>0</v>
      </c>
      <c r="I25" s="41">
        <f>'Cashflow Calculator'!H43</f>
        <v>0</v>
      </c>
      <c r="J25" s="41">
        <f>'Cashflow Calculator'!I43</f>
        <v>0</v>
      </c>
      <c r="K25" s="41">
        <f>'Cashflow Calculator'!J43</f>
        <v>0</v>
      </c>
      <c r="L25" s="42">
        <f>'Cashflow Calculator'!K43</f>
        <v>0</v>
      </c>
      <c r="M25" s="42">
        <f>'Cashflow Calculator'!L43</f>
        <v>0</v>
      </c>
      <c r="N25" s="42">
        <f>'Cashflow Calculator'!M43</f>
        <v>0</v>
      </c>
      <c r="O25" s="42">
        <f>'Cashflow Calculator'!N43</f>
        <v>0</v>
      </c>
      <c r="P25" s="83">
        <f t="shared" si="0"/>
        <v>0</v>
      </c>
      <c r="Q25" s="37"/>
      <c r="R25" s="37"/>
      <c r="S25" s="37"/>
      <c r="T25" s="37"/>
      <c r="U25" s="37"/>
    </row>
    <row r="26" spans="1:21" x14ac:dyDescent="0.3">
      <c r="A26" s="39"/>
      <c r="B26" s="39" t="str">
        <f>'Cashflow Calculator'!B44</f>
        <v>TV/Media licence</v>
      </c>
      <c r="C26" s="39"/>
      <c r="D26" s="40">
        <f>'Cashflow Calculator'!C44</f>
        <v>0</v>
      </c>
      <c r="E26" s="40">
        <f>'Cashflow Calculator'!D44</f>
        <v>0</v>
      </c>
      <c r="F26" s="40">
        <f>'Cashflow Calculator'!E44</f>
        <v>0</v>
      </c>
      <c r="G26" s="40">
        <f>'Cashflow Calculator'!F44</f>
        <v>0</v>
      </c>
      <c r="H26" s="41">
        <f>'Cashflow Calculator'!G44</f>
        <v>0</v>
      </c>
      <c r="I26" s="41">
        <f>'Cashflow Calculator'!H44</f>
        <v>0</v>
      </c>
      <c r="J26" s="41">
        <f>'Cashflow Calculator'!I44</f>
        <v>0</v>
      </c>
      <c r="K26" s="41">
        <f>'Cashflow Calculator'!J44</f>
        <v>0</v>
      </c>
      <c r="L26" s="42">
        <f>'Cashflow Calculator'!K44</f>
        <v>0</v>
      </c>
      <c r="M26" s="42">
        <f>'Cashflow Calculator'!L44</f>
        <v>0</v>
      </c>
      <c r="N26" s="42">
        <f>'Cashflow Calculator'!M44</f>
        <v>0</v>
      </c>
      <c r="O26" s="42">
        <f>'Cashflow Calculator'!N44</f>
        <v>0</v>
      </c>
      <c r="P26" s="83">
        <f t="shared" si="0"/>
        <v>0</v>
      </c>
      <c r="Q26" s="37"/>
      <c r="R26" s="37"/>
      <c r="S26" s="37"/>
      <c r="T26" s="37"/>
      <c r="U26" s="37"/>
    </row>
    <row r="27" spans="1:21" x14ac:dyDescent="0.3">
      <c r="A27" s="39"/>
      <c r="B27" s="39" t="str">
        <f>'Cashflow Calculator'!B45</f>
        <v>Equipment</v>
      </c>
      <c r="C27" s="39"/>
      <c r="D27" s="40">
        <f>'Cashflow Calculator'!C45</f>
        <v>0</v>
      </c>
      <c r="E27" s="40">
        <f>'Cashflow Calculator'!D45</f>
        <v>0</v>
      </c>
      <c r="F27" s="40">
        <f>'Cashflow Calculator'!E45</f>
        <v>0</v>
      </c>
      <c r="G27" s="40">
        <f>'Cashflow Calculator'!F45</f>
        <v>0</v>
      </c>
      <c r="H27" s="41">
        <f>'Cashflow Calculator'!G45</f>
        <v>0</v>
      </c>
      <c r="I27" s="41">
        <f>'Cashflow Calculator'!H45</f>
        <v>0</v>
      </c>
      <c r="J27" s="41">
        <f>'Cashflow Calculator'!I45</f>
        <v>0</v>
      </c>
      <c r="K27" s="41">
        <f>'Cashflow Calculator'!J45</f>
        <v>0</v>
      </c>
      <c r="L27" s="42">
        <f>'Cashflow Calculator'!K45</f>
        <v>0</v>
      </c>
      <c r="M27" s="42">
        <f>'Cashflow Calculator'!L45</f>
        <v>0</v>
      </c>
      <c r="N27" s="42">
        <f>'Cashflow Calculator'!M45</f>
        <v>0</v>
      </c>
      <c r="O27" s="42">
        <f>'Cashflow Calculator'!N45</f>
        <v>0</v>
      </c>
      <c r="P27" s="83">
        <f t="shared" si="0"/>
        <v>0</v>
      </c>
      <c r="Q27" s="37"/>
      <c r="R27" s="37"/>
      <c r="S27" s="37"/>
      <c r="T27" s="37"/>
      <c r="U27" s="37"/>
    </row>
    <row r="28" spans="1:21" x14ac:dyDescent="0.3">
      <c r="A28" s="39"/>
      <c r="B28" s="39" t="str">
        <f>'Cashflow Calculator'!B46</f>
        <v>Bins/waste disposal</v>
      </c>
      <c r="C28" s="39"/>
      <c r="D28" s="40">
        <f>'Cashflow Calculator'!C46</f>
        <v>0</v>
      </c>
      <c r="E28" s="40">
        <f>'Cashflow Calculator'!D46</f>
        <v>0</v>
      </c>
      <c r="F28" s="40">
        <f>'Cashflow Calculator'!E46</f>
        <v>0</v>
      </c>
      <c r="G28" s="40">
        <f>'Cashflow Calculator'!F46</f>
        <v>0</v>
      </c>
      <c r="H28" s="41">
        <f>'Cashflow Calculator'!G46</f>
        <v>0</v>
      </c>
      <c r="I28" s="41">
        <f>'Cashflow Calculator'!H46</f>
        <v>0</v>
      </c>
      <c r="J28" s="41">
        <f>'Cashflow Calculator'!I46</f>
        <v>0</v>
      </c>
      <c r="K28" s="41">
        <f>'Cashflow Calculator'!J46</f>
        <v>0</v>
      </c>
      <c r="L28" s="42">
        <f>'Cashflow Calculator'!K46</f>
        <v>0</v>
      </c>
      <c r="M28" s="42">
        <f>'Cashflow Calculator'!L46</f>
        <v>0</v>
      </c>
      <c r="N28" s="42">
        <f>'Cashflow Calculator'!M46</f>
        <v>0</v>
      </c>
      <c r="O28" s="42">
        <f>'Cashflow Calculator'!N46</f>
        <v>0</v>
      </c>
      <c r="P28" s="83">
        <f t="shared" si="0"/>
        <v>0</v>
      </c>
      <c r="Q28" s="37"/>
      <c r="R28" s="37"/>
      <c r="S28" s="37"/>
      <c r="T28" s="37"/>
      <c r="U28" s="37"/>
    </row>
    <row r="29" spans="1:21" x14ac:dyDescent="0.3">
      <c r="A29" s="39"/>
      <c r="B29" s="46" t="str">
        <f>'Cashflow Calculator'!B47</f>
        <v>Debtors</v>
      </c>
      <c r="C29" s="39"/>
      <c r="D29" s="40">
        <f>'Cashflow Calculator'!C47</f>
        <v>0</v>
      </c>
      <c r="E29" s="40">
        <f>'Cashflow Calculator'!D47</f>
        <v>0</v>
      </c>
      <c r="F29" s="40">
        <f>'Cashflow Calculator'!E47</f>
        <v>0</v>
      </c>
      <c r="G29" s="40">
        <f>'Cashflow Calculator'!F47</f>
        <v>0</v>
      </c>
      <c r="H29" s="41">
        <f>'Cashflow Calculator'!G47</f>
        <v>0</v>
      </c>
      <c r="I29" s="41">
        <f>'Cashflow Calculator'!H47</f>
        <v>0</v>
      </c>
      <c r="J29" s="41">
        <f>'Cashflow Calculator'!I47</f>
        <v>0</v>
      </c>
      <c r="K29" s="41">
        <f>'Cashflow Calculator'!J47</f>
        <v>0</v>
      </c>
      <c r="L29" s="42">
        <f>'Cashflow Calculator'!K47</f>
        <v>0</v>
      </c>
      <c r="M29" s="42">
        <f>'Cashflow Calculator'!L47</f>
        <v>0</v>
      </c>
      <c r="N29" s="42">
        <f>'Cashflow Calculator'!M47</f>
        <v>0</v>
      </c>
      <c r="O29" s="42">
        <f>'Cashflow Calculator'!N47</f>
        <v>0</v>
      </c>
      <c r="P29" s="83">
        <f t="shared" si="0"/>
        <v>0</v>
      </c>
      <c r="Q29" s="37"/>
      <c r="R29" s="37"/>
      <c r="S29" s="37"/>
      <c r="T29" s="37"/>
      <c r="U29" s="37"/>
    </row>
    <row r="30" spans="1:21" x14ac:dyDescent="0.3">
      <c r="A30" s="39"/>
      <c r="B30" s="46" t="str">
        <f>'Cashflow Calculator'!B48</f>
        <v>Legal/professional fees</v>
      </c>
      <c r="C30" s="39"/>
      <c r="D30" s="40">
        <f>'Cashflow Calculator'!C48</f>
        <v>0</v>
      </c>
      <c r="E30" s="40">
        <f>'Cashflow Calculator'!D48</f>
        <v>0</v>
      </c>
      <c r="F30" s="40">
        <f>'Cashflow Calculator'!E48</f>
        <v>0</v>
      </c>
      <c r="G30" s="40">
        <f>'Cashflow Calculator'!F48</f>
        <v>0</v>
      </c>
      <c r="H30" s="41">
        <f>'Cashflow Calculator'!G48</f>
        <v>0</v>
      </c>
      <c r="I30" s="41">
        <f>'Cashflow Calculator'!H48</f>
        <v>0</v>
      </c>
      <c r="J30" s="41">
        <f>'Cashflow Calculator'!I48</f>
        <v>0</v>
      </c>
      <c r="K30" s="41">
        <f>'Cashflow Calculator'!J48</f>
        <v>0</v>
      </c>
      <c r="L30" s="42">
        <f>'Cashflow Calculator'!K48</f>
        <v>0</v>
      </c>
      <c r="M30" s="42">
        <f>'Cashflow Calculator'!L48</f>
        <v>0</v>
      </c>
      <c r="N30" s="42">
        <f>'Cashflow Calculator'!M48</f>
        <v>0</v>
      </c>
      <c r="O30" s="42">
        <f>'Cashflow Calculator'!N48</f>
        <v>0</v>
      </c>
      <c r="P30" s="83">
        <f t="shared" si="0"/>
        <v>0</v>
      </c>
      <c r="Q30" s="37"/>
      <c r="R30" s="37"/>
      <c r="S30" s="37"/>
      <c r="T30" s="37"/>
      <c r="U30" s="37"/>
    </row>
    <row r="31" spans="1:21" x14ac:dyDescent="0.3">
      <c r="A31" s="39"/>
      <c r="B31" s="39" t="str">
        <f>'Cashflow Calculator'!B49</f>
        <v>Bank loan/charges</v>
      </c>
      <c r="C31" s="39"/>
      <c r="D31" s="40">
        <f>'Cashflow Calculator'!C49</f>
        <v>0</v>
      </c>
      <c r="E31" s="40">
        <f>'Cashflow Calculator'!D49</f>
        <v>0</v>
      </c>
      <c r="F31" s="40">
        <f>'Cashflow Calculator'!E49</f>
        <v>0</v>
      </c>
      <c r="G31" s="40">
        <f>'Cashflow Calculator'!F49</f>
        <v>0</v>
      </c>
      <c r="H31" s="41">
        <f>'Cashflow Calculator'!G49</f>
        <v>0</v>
      </c>
      <c r="I31" s="41">
        <f>'Cashflow Calculator'!H49</f>
        <v>0</v>
      </c>
      <c r="J31" s="41">
        <f>'Cashflow Calculator'!I49</f>
        <v>0</v>
      </c>
      <c r="K31" s="41">
        <f>'Cashflow Calculator'!J49</f>
        <v>0</v>
      </c>
      <c r="L31" s="42">
        <f>'Cashflow Calculator'!K49</f>
        <v>0</v>
      </c>
      <c r="M31" s="42">
        <f>'Cashflow Calculator'!L49</f>
        <v>0</v>
      </c>
      <c r="N31" s="42">
        <f>'Cashflow Calculator'!M49</f>
        <v>0</v>
      </c>
      <c r="O31" s="42">
        <f>'Cashflow Calculator'!N49</f>
        <v>0</v>
      </c>
      <c r="P31" s="83">
        <f t="shared" si="0"/>
        <v>0</v>
      </c>
      <c r="Q31" s="37"/>
      <c r="R31" s="37"/>
      <c r="S31" s="37"/>
      <c r="T31" s="37"/>
      <c r="U31" s="37"/>
    </row>
    <row r="32" spans="1:21" x14ac:dyDescent="0.3">
      <c r="A32" s="39"/>
      <c r="B32" s="44" t="str">
        <f>'Cashflow Calculator'!B50</f>
        <v>Maintenance</v>
      </c>
      <c r="C32" s="44"/>
      <c r="D32" s="40">
        <f>'Cashflow Calculator'!C50</f>
        <v>0</v>
      </c>
      <c r="E32" s="40">
        <f>'Cashflow Calculator'!D50</f>
        <v>0</v>
      </c>
      <c r="F32" s="40">
        <f>'Cashflow Calculator'!E50</f>
        <v>0</v>
      </c>
      <c r="G32" s="40">
        <f>'Cashflow Calculator'!F50</f>
        <v>0</v>
      </c>
      <c r="H32" s="41">
        <f>'Cashflow Calculator'!G50</f>
        <v>0</v>
      </c>
      <c r="I32" s="41">
        <f>'Cashflow Calculator'!H50</f>
        <v>0</v>
      </c>
      <c r="J32" s="41">
        <f>'Cashflow Calculator'!I50</f>
        <v>0</v>
      </c>
      <c r="K32" s="41">
        <f>'Cashflow Calculator'!J50</f>
        <v>0</v>
      </c>
      <c r="L32" s="42">
        <f>'Cashflow Calculator'!K50</f>
        <v>0</v>
      </c>
      <c r="M32" s="42">
        <f>'Cashflow Calculator'!L50</f>
        <v>0</v>
      </c>
      <c r="N32" s="42">
        <f>'Cashflow Calculator'!M50</f>
        <v>0</v>
      </c>
      <c r="O32" s="42">
        <f>'Cashflow Calculator'!N50</f>
        <v>0</v>
      </c>
      <c r="P32" s="83">
        <f t="shared" si="0"/>
        <v>0</v>
      </c>
      <c r="Q32" s="37"/>
      <c r="R32" s="37"/>
      <c r="S32" s="37"/>
      <c r="T32" s="37"/>
      <c r="U32" s="37"/>
    </row>
    <row r="33" spans="1:21" x14ac:dyDescent="0.3">
      <c r="A33" s="39"/>
      <c r="B33" s="44" t="str">
        <f>'Cashflow Calculator'!B51</f>
        <v>Personal drawings</v>
      </c>
      <c r="C33" s="44"/>
      <c r="D33" s="40">
        <f>'Cashflow Calculator'!C51</f>
        <v>0</v>
      </c>
      <c r="E33" s="40">
        <f>'Cashflow Calculator'!D51</f>
        <v>0</v>
      </c>
      <c r="F33" s="40">
        <f>'Cashflow Calculator'!E51</f>
        <v>0</v>
      </c>
      <c r="G33" s="40">
        <f>'Cashflow Calculator'!F51</f>
        <v>0</v>
      </c>
      <c r="H33" s="41">
        <f>'Cashflow Calculator'!G51</f>
        <v>0</v>
      </c>
      <c r="I33" s="41">
        <f>'Cashflow Calculator'!H51</f>
        <v>0</v>
      </c>
      <c r="J33" s="41">
        <f>'Cashflow Calculator'!I51</f>
        <v>0</v>
      </c>
      <c r="K33" s="41">
        <f>'Cashflow Calculator'!J51</f>
        <v>0</v>
      </c>
      <c r="L33" s="42">
        <f>'Cashflow Calculator'!K51</f>
        <v>0</v>
      </c>
      <c r="M33" s="42">
        <f>'Cashflow Calculator'!L51</f>
        <v>0</v>
      </c>
      <c r="N33" s="42">
        <f>'Cashflow Calculator'!M51</f>
        <v>0</v>
      </c>
      <c r="O33" s="42">
        <f>'Cashflow Calculator'!N51</f>
        <v>0</v>
      </c>
      <c r="P33" s="83">
        <f t="shared" si="0"/>
        <v>0</v>
      </c>
      <c r="Q33" s="37"/>
      <c r="R33" s="37"/>
      <c r="S33" s="37"/>
      <c r="T33" s="37"/>
      <c r="U33" s="37"/>
    </row>
    <row r="34" spans="1:21" x14ac:dyDescent="0.3">
      <c r="A34" s="39"/>
      <c r="B34" s="44" t="str">
        <f>'Cashflow Calculator'!B52</f>
        <v xml:space="preserve">Capital expenditure </v>
      </c>
      <c r="C34" s="44"/>
      <c r="D34" s="40">
        <f>'Cashflow Calculator'!C52</f>
        <v>0</v>
      </c>
      <c r="E34" s="40">
        <f>'Cashflow Calculator'!D52</f>
        <v>0</v>
      </c>
      <c r="F34" s="40">
        <f>'Cashflow Calculator'!E52</f>
        <v>0</v>
      </c>
      <c r="G34" s="40">
        <f>'Cashflow Calculator'!F52</f>
        <v>0</v>
      </c>
      <c r="H34" s="41">
        <f>'Cashflow Calculator'!G52</f>
        <v>0</v>
      </c>
      <c r="I34" s="41">
        <f>'Cashflow Calculator'!H52</f>
        <v>0</v>
      </c>
      <c r="J34" s="41">
        <f>'Cashflow Calculator'!I52</f>
        <v>0</v>
      </c>
      <c r="K34" s="41">
        <f>'Cashflow Calculator'!J52</f>
        <v>0</v>
      </c>
      <c r="L34" s="42">
        <f>'Cashflow Calculator'!K52</f>
        <v>0</v>
      </c>
      <c r="M34" s="42">
        <f>'Cashflow Calculator'!L52</f>
        <v>0</v>
      </c>
      <c r="N34" s="42">
        <f>'Cashflow Calculator'!M52</f>
        <v>0</v>
      </c>
      <c r="O34" s="42">
        <f>'Cashflow Calculator'!N52</f>
        <v>0</v>
      </c>
      <c r="P34" s="83">
        <f t="shared" si="0"/>
        <v>0</v>
      </c>
      <c r="Q34" s="37"/>
      <c r="R34" s="37"/>
      <c r="T34" s="37"/>
      <c r="U34" s="37"/>
    </row>
    <row r="35" spans="1:21" x14ac:dyDescent="0.3">
      <c r="A35" s="39"/>
      <c r="B35" s="47" t="str">
        <f>'Cashflow Calculator'!B53</f>
        <v>Subscriptions</v>
      </c>
      <c r="C35" s="44"/>
      <c r="D35" s="40">
        <f>'Cashflow Calculator'!C53</f>
        <v>0</v>
      </c>
      <c r="E35" s="40">
        <f>'Cashflow Calculator'!D53</f>
        <v>0</v>
      </c>
      <c r="F35" s="40">
        <f>'Cashflow Calculator'!E53</f>
        <v>0</v>
      </c>
      <c r="G35" s="40">
        <f>'Cashflow Calculator'!F53</f>
        <v>0</v>
      </c>
      <c r="H35" s="41">
        <f>'Cashflow Calculator'!G53</f>
        <v>0</v>
      </c>
      <c r="I35" s="41">
        <f>'Cashflow Calculator'!H53</f>
        <v>0</v>
      </c>
      <c r="J35" s="41">
        <f>'Cashflow Calculator'!I53</f>
        <v>0</v>
      </c>
      <c r="K35" s="41">
        <f>'Cashflow Calculator'!J53</f>
        <v>0</v>
      </c>
      <c r="L35" s="42">
        <f>'Cashflow Calculator'!K53</f>
        <v>0</v>
      </c>
      <c r="M35" s="42">
        <f>'Cashflow Calculator'!L53</f>
        <v>0</v>
      </c>
      <c r="N35" s="42">
        <f>'Cashflow Calculator'!M53</f>
        <v>0</v>
      </c>
      <c r="O35" s="42">
        <f>'Cashflow Calculator'!N53</f>
        <v>0</v>
      </c>
      <c r="P35" s="83">
        <f t="shared" si="0"/>
        <v>0</v>
      </c>
      <c r="Q35" s="37"/>
      <c r="R35" s="37"/>
      <c r="S35" s="37"/>
      <c r="T35" s="37"/>
      <c r="U35" s="37"/>
    </row>
    <row r="36" spans="1:21" x14ac:dyDescent="0.3">
      <c r="A36" s="39"/>
      <c r="B36" s="47" t="str">
        <f>'Cashflow Calculator'!B54</f>
        <v>Advertising</v>
      </c>
      <c r="C36" s="44"/>
      <c r="D36" s="40">
        <f>'Cashflow Calculator'!C54</f>
        <v>0</v>
      </c>
      <c r="E36" s="40">
        <f>'Cashflow Calculator'!D54</f>
        <v>0</v>
      </c>
      <c r="F36" s="40">
        <f>'Cashflow Calculator'!E54</f>
        <v>0</v>
      </c>
      <c r="G36" s="40">
        <f>'Cashflow Calculator'!F54</f>
        <v>0</v>
      </c>
      <c r="H36" s="41">
        <f>'Cashflow Calculator'!G54</f>
        <v>0</v>
      </c>
      <c r="I36" s="41">
        <f>'Cashflow Calculator'!H54</f>
        <v>0</v>
      </c>
      <c r="J36" s="41">
        <f>'Cashflow Calculator'!I54</f>
        <v>0</v>
      </c>
      <c r="K36" s="41">
        <f>'Cashflow Calculator'!J54</f>
        <v>0</v>
      </c>
      <c r="L36" s="42">
        <f>'Cashflow Calculator'!K54</f>
        <v>0</v>
      </c>
      <c r="M36" s="42">
        <f>'Cashflow Calculator'!L54</f>
        <v>0</v>
      </c>
      <c r="N36" s="42">
        <f>'Cashflow Calculator'!M54</f>
        <v>0</v>
      </c>
      <c r="O36" s="42">
        <f>'Cashflow Calculator'!N54</f>
        <v>0</v>
      </c>
      <c r="P36" s="83">
        <f t="shared" si="0"/>
        <v>0</v>
      </c>
      <c r="Q36" s="37"/>
      <c r="R36" s="37"/>
      <c r="S36" s="37"/>
      <c r="T36" s="37"/>
      <c r="U36" s="37"/>
    </row>
    <row r="37" spans="1:21" x14ac:dyDescent="0.3">
      <c r="A37" s="39"/>
      <c r="B37" s="44" t="str">
        <f>'Cashflow Calculator'!B55</f>
        <v>Other loans and charges (e.g. Bounceback)</v>
      </c>
      <c r="C37" s="44"/>
      <c r="D37" s="40">
        <f>'Cashflow Calculator'!C55</f>
        <v>0</v>
      </c>
      <c r="E37" s="40">
        <f>'Cashflow Calculator'!D55</f>
        <v>0</v>
      </c>
      <c r="F37" s="40">
        <f>'Cashflow Calculator'!E55</f>
        <v>0</v>
      </c>
      <c r="G37" s="40">
        <f>'Cashflow Calculator'!F55</f>
        <v>0</v>
      </c>
      <c r="H37" s="41">
        <f>'Cashflow Calculator'!G55</f>
        <v>0</v>
      </c>
      <c r="I37" s="41">
        <f>'Cashflow Calculator'!H55</f>
        <v>0</v>
      </c>
      <c r="J37" s="41">
        <f>'Cashflow Calculator'!I55</f>
        <v>0</v>
      </c>
      <c r="K37" s="41">
        <f>'Cashflow Calculator'!J55</f>
        <v>0</v>
      </c>
      <c r="L37" s="42">
        <f>'Cashflow Calculator'!K55</f>
        <v>0</v>
      </c>
      <c r="M37" s="42">
        <f>'Cashflow Calculator'!L55</f>
        <v>0</v>
      </c>
      <c r="N37" s="42">
        <f>'Cashflow Calculator'!M55</f>
        <v>0</v>
      </c>
      <c r="O37" s="42">
        <f>'Cashflow Calculator'!N55</f>
        <v>0</v>
      </c>
      <c r="P37" s="83">
        <f t="shared" si="0"/>
        <v>0</v>
      </c>
      <c r="Q37" s="37"/>
      <c r="R37" s="37"/>
      <c r="S37" s="37"/>
      <c r="T37" s="37"/>
      <c r="U37" s="37"/>
    </row>
    <row r="38" spans="1:21" x14ac:dyDescent="0.3">
      <c r="A38" s="39"/>
      <c r="B38" s="44" t="str">
        <f>'Cashflow Calculator'!B56</f>
        <v>Other (please input expense here)</v>
      </c>
      <c r="C38" s="44"/>
      <c r="D38" s="40">
        <f>'Cashflow Calculator'!C56</f>
        <v>0</v>
      </c>
      <c r="E38" s="40">
        <f>'Cashflow Calculator'!D56</f>
        <v>0</v>
      </c>
      <c r="F38" s="40">
        <f>'Cashflow Calculator'!E56</f>
        <v>0</v>
      </c>
      <c r="G38" s="40">
        <f>'Cashflow Calculator'!F56</f>
        <v>0</v>
      </c>
      <c r="H38" s="41">
        <f>'Cashflow Calculator'!G56</f>
        <v>0</v>
      </c>
      <c r="I38" s="41">
        <f>'Cashflow Calculator'!H56</f>
        <v>0</v>
      </c>
      <c r="J38" s="41">
        <f>'Cashflow Calculator'!I56</f>
        <v>0</v>
      </c>
      <c r="K38" s="41">
        <f>'Cashflow Calculator'!J56</f>
        <v>0</v>
      </c>
      <c r="L38" s="42">
        <f>'Cashflow Calculator'!K56</f>
        <v>0</v>
      </c>
      <c r="M38" s="42">
        <f>'Cashflow Calculator'!L56</f>
        <v>0</v>
      </c>
      <c r="N38" s="42">
        <f>'Cashflow Calculator'!M56</f>
        <v>0</v>
      </c>
      <c r="O38" s="42">
        <f>'Cashflow Calculator'!N56</f>
        <v>0</v>
      </c>
      <c r="P38" s="83">
        <f t="shared" si="0"/>
        <v>0</v>
      </c>
      <c r="Q38" s="37"/>
      <c r="R38" s="37"/>
      <c r="S38" s="37"/>
      <c r="T38" s="37"/>
      <c r="U38" s="37"/>
    </row>
    <row r="39" spans="1:21" x14ac:dyDescent="0.3">
      <c r="A39" s="39"/>
      <c r="B39" s="44" t="str">
        <f>'Cashflow Calculator'!B57</f>
        <v>Other (please input expense here)</v>
      </c>
      <c r="C39" s="44"/>
      <c r="D39" s="40">
        <f>'Cashflow Calculator'!C57</f>
        <v>0</v>
      </c>
      <c r="E39" s="40">
        <f>'Cashflow Calculator'!D57</f>
        <v>0</v>
      </c>
      <c r="F39" s="40">
        <f>'Cashflow Calculator'!E57</f>
        <v>0</v>
      </c>
      <c r="G39" s="40">
        <f>'Cashflow Calculator'!F57</f>
        <v>0</v>
      </c>
      <c r="H39" s="41">
        <f>'Cashflow Calculator'!G57</f>
        <v>0</v>
      </c>
      <c r="I39" s="41">
        <f>'Cashflow Calculator'!H57</f>
        <v>0</v>
      </c>
      <c r="J39" s="41">
        <f>'Cashflow Calculator'!I57</f>
        <v>0</v>
      </c>
      <c r="K39" s="41">
        <f>'Cashflow Calculator'!J57</f>
        <v>0</v>
      </c>
      <c r="L39" s="42">
        <f>'Cashflow Calculator'!K57</f>
        <v>0</v>
      </c>
      <c r="M39" s="42">
        <f>'Cashflow Calculator'!L57</f>
        <v>0</v>
      </c>
      <c r="N39" s="42">
        <f>'Cashflow Calculator'!M57</f>
        <v>0</v>
      </c>
      <c r="O39" s="42">
        <f>'Cashflow Calculator'!N57</f>
        <v>0</v>
      </c>
      <c r="P39" s="83">
        <f t="shared" si="0"/>
        <v>0</v>
      </c>
      <c r="Q39" s="37"/>
      <c r="R39" s="37"/>
      <c r="S39" s="37"/>
      <c r="T39" s="37"/>
      <c r="U39" s="37"/>
    </row>
    <row r="40" spans="1:21" x14ac:dyDescent="0.3">
      <c r="A40" s="38"/>
      <c r="B40" s="48" t="s">
        <v>58</v>
      </c>
      <c r="C40" s="48"/>
      <c r="D40" s="49">
        <f>SUM(D12:D39)</f>
        <v>0</v>
      </c>
      <c r="E40" s="49">
        <f t="shared" ref="E40:O40" si="1">SUM(E12:E39)</f>
        <v>0</v>
      </c>
      <c r="F40" s="49">
        <f t="shared" si="1"/>
        <v>0</v>
      </c>
      <c r="G40" s="49">
        <f t="shared" si="1"/>
        <v>0</v>
      </c>
      <c r="H40" s="49">
        <f t="shared" si="1"/>
        <v>0</v>
      </c>
      <c r="I40" s="49">
        <f t="shared" si="1"/>
        <v>0</v>
      </c>
      <c r="J40" s="49">
        <f t="shared" si="1"/>
        <v>0</v>
      </c>
      <c r="K40" s="49">
        <f t="shared" si="1"/>
        <v>0</v>
      </c>
      <c r="L40" s="49">
        <f t="shared" si="1"/>
        <v>0</v>
      </c>
      <c r="M40" s="49">
        <f t="shared" si="1"/>
        <v>0</v>
      </c>
      <c r="N40" s="49">
        <f t="shared" si="1"/>
        <v>0</v>
      </c>
      <c r="O40" s="49">
        <f t="shared" si="1"/>
        <v>0</v>
      </c>
      <c r="P40" s="50">
        <f>SUM(P12:P39)</f>
        <v>0</v>
      </c>
      <c r="Q40" s="51"/>
      <c r="R40" s="52"/>
      <c r="S40" s="52"/>
      <c r="T40" s="52"/>
      <c r="U40" s="52"/>
    </row>
    <row r="41" spans="1:21" x14ac:dyDescent="0.3">
      <c r="A41" s="37"/>
      <c r="B41" s="37"/>
      <c r="C41" s="37"/>
      <c r="D41" s="37"/>
      <c r="E41" s="37"/>
      <c r="F41" s="37"/>
      <c r="G41" s="37"/>
      <c r="H41" s="37"/>
      <c r="I41" s="37"/>
      <c r="J41" s="37"/>
      <c r="K41" s="37"/>
      <c r="L41" s="37"/>
      <c r="M41" s="37"/>
      <c r="N41" s="37"/>
      <c r="O41" s="37"/>
      <c r="P41" s="37"/>
      <c r="Q41" s="37"/>
      <c r="R41" s="37"/>
      <c r="S41" s="37"/>
      <c r="T41" s="37"/>
      <c r="U41" s="37"/>
    </row>
    <row r="42" spans="1:21" x14ac:dyDescent="0.3">
      <c r="A42" s="37"/>
      <c r="B42" s="37"/>
      <c r="C42" s="37"/>
      <c r="D42" s="37"/>
      <c r="E42" s="37"/>
      <c r="F42" s="37"/>
      <c r="G42" s="37"/>
      <c r="H42" s="37"/>
      <c r="I42" s="37"/>
      <c r="J42" s="37"/>
      <c r="K42" s="37"/>
      <c r="L42" s="37"/>
      <c r="M42" s="37"/>
      <c r="N42" s="37"/>
      <c r="O42" s="37"/>
      <c r="P42" s="37"/>
      <c r="Q42" s="37"/>
      <c r="R42" s="37"/>
      <c r="S42" s="37"/>
      <c r="T42" s="37"/>
      <c r="U42" s="37"/>
    </row>
    <row r="43" spans="1:21" ht="62.25" customHeight="1" x14ac:dyDescent="0.3">
      <c r="A43" s="37"/>
      <c r="B43" s="52"/>
      <c r="C43" s="160" t="s">
        <v>59</v>
      </c>
      <c r="D43" s="160"/>
      <c r="E43" s="160"/>
      <c r="F43" s="160"/>
      <c r="G43" s="161" t="s">
        <v>60</v>
      </c>
      <c r="H43" s="161"/>
      <c r="I43" s="161"/>
      <c r="J43" s="161"/>
      <c r="K43" s="162" t="s">
        <v>76</v>
      </c>
      <c r="L43" s="162"/>
      <c r="M43" s="162"/>
      <c r="N43" s="162"/>
      <c r="O43" s="162"/>
      <c r="P43" s="163" t="s">
        <v>61</v>
      </c>
      <c r="Q43" s="163"/>
      <c r="R43" s="163"/>
      <c r="S43" s="37"/>
      <c r="U43" s="37"/>
    </row>
    <row r="44" spans="1:21" ht="15" thickBot="1" x14ac:dyDescent="0.35">
      <c r="A44" s="37"/>
      <c r="B44" s="37"/>
      <c r="C44" s="37"/>
      <c r="D44" s="37"/>
      <c r="E44" s="37"/>
      <c r="F44" s="37"/>
      <c r="G44" s="37"/>
      <c r="H44" s="37"/>
      <c r="I44" s="37"/>
      <c r="J44" s="37"/>
      <c r="K44" s="37"/>
      <c r="L44" s="37"/>
      <c r="M44" s="37"/>
      <c r="N44" s="37"/>
      <c r="O44" s="37"/>
      <c r="P44" s="37"/>
      <c r="Q44" s="37"/>
      <c r="R44" s="37"/>
      <c r="S44" s="37"/>
      <c r="T44" s="37"/>
      <c r="U44" s="37"/>
    </row>
    <row r="45" spans="1:21" ht="15" thickBot="1" x14ac:dyDescent="0.35">
      <c r="A45" s="37"/>
      <c r="B45" s="51"/>
      <c r="C45" s="37"/>
      <c r="D45" s="70"/>
      <c r="E45" s="37"/>
      <c r="F45" s="37"/>
      <c r="G45" s="37"/>
      <c r="H45" s="70"/>
      <c r="I45" s="58"/>
      <c r="J45" s="37"/>
      <c r="K45" s="37"/>
      <c r="L45" s="37"/>
      <c r="M45" s="70"/>
      <c r="N45" s="37"/>
      <c r="O45" s="37"/>
      <c r="P45" s="37"/>
      <c r="Q45" s="70">
        <v>50</v>
      </c>
      <c r="R45" s="37"/>
      <c r="S45" s="37"/>
    </row>
    <row r="46" spans="1:21" x14ac:dyDescent="0.3">
      <c r="A46" s="37"/>
      <c r="B46" s="53"/>
      <c r="C46" s="37"/>
      <c r="D46" s="52"/>
      <c r="E46" s="37"/>
      <c r="F46" s="37"/>
      <c r="G46" s="37"/>
      <c r="H46" s="52"/>
      <c r="I46" s="37"/>
      <c r="J46" s="37"/>
      <c r="K46" s="37"/>
      <c r="L46" s="37"/>
      <c r="M46" s="59"/>
      <c r="N46" s="37"/>
      <c r="O46" s="37"/>
      <c r="P46" s="37"/>
      <c r="Q46" s="51"/>
      <c r="R46" s="37"/>
      <c r="S46" s="37"/>
    </row>
    <row r="47" spans="1:21" x14ac:dyDescent="0.3">
      <c r="A47" s="37"/>
      <c r="B47" s="37"/>
      <c r="C47" s="37"/>
      <c r="D47" s="37"/>
      <c r="E47" s="37"/>
      <c r="F47" s="37"/>
      <c r="G47" s="54" t="s">
        <v>62</v>
      </c>
      <c r="H47" s="54"/>
      <c r="I47" s="54"/>
      <c r="J47" s="54"/>
      <c r="K47" s="37"/>
      <c r="L47" s="37"/>
      <c r="M47" s="37"/>
      <c r="N47" s="37"/>
      <c r="O47" s="37"/>
      <c r="P47" s="55"/>
      <c r="Q47" s="56"/>
      <c r="R47" s="56"/>
      <c r="S47" s="37"/>
    </row>
    <row r="48" spans="1:21" ht="15" thickBot="1" x14ac:dyDescent="0.35">
      <c r="A48" s="37"/>
      <c r="B48" s="57" t="s">
        <v>63</v>
      </c>
      <c r="C48" s="61" t="s">
        <v>78</v>
      </c>
      <c r="D48" s="37"/>
      <c r="E48" s="37"/>
      <c r="F48" s="37"/>
      <c r="G48" s="37"/>
      <c r="H48" s="37"/>
      <c r="I48" s="37"/>
      <c r="J48" s="37"/>
      <c r="K48" s="37"/>
      <c r="L48" s="37"/>
      <c r="M48" s="37"/>
      <c r="N48" s="37"/>
      <c r="O48" s="37"/>
      <c r="P48" s="37"/>
      <c r="Q48" s="37"/>
      <c r="R48" s="37"/>
      <c r="S48" s="37"/>
    </row>
    <row r="49" spans="1:21" ht="15" thickBot="1" x14ac:dyDescent="0.35">
      <c r="A49" s="37"/>
      <c r="B49" s="60" t="s">
        <v>64</v>
      </c>
      <c r="C49" s="71">
        <v>5.09</v>
      </c>
      <c r="D49" s="37"/>
      <c r="E49" s="37"/>
      <c r="F49" s="37"/>
      <c r="G49" s="37"/>
      <c r="H49" s="70"/>
      <c r="I49" s="37"/>
      <c r="J49" s="37"/>
      <c r="K49" s="37"/>
      <c r="L49" s="37"/>
      <c r="M49" s="37"/>
      <c r="N49" s="37"/>
      <c r="O49" s="37"/>
      <c r="P49" s="37"/>
      <c r="Q49" s="51"/>
      <c r="R49" s="37"/>
      <c r="S49" s="37"/>
      <c r="T49" s="37"/>
      <c r="U49" s="37"/>
    </row>
    <row r="50" spans="1:21" ht="15" thickBot="1" x14ac:dyDescent="0.35">
      <c r="A50" s="37"/>
      <c r="B50" s="57" t="s">
        <v>65</v>
      </c>
      <c r="C50" s="71">
        <v>7.14</v>
      </c>
      <c r="D50" s="37"/>
      <c r="E50" s="37"/>
      <c r="F50" s="37"/>
      <c r="G50" s="37"/>
      <c r="H50" s="37"/>
      <c r="I50" s="37"/>
      <c r="J50" s="37"/>
      <c r="K50" s="37"/>
      <c r="L50" s="37"/>
      <c r="M50" s="37"/>
      <c r="N50" s="37"/>
      <c r="O50" s="37"/>
      <c r="P50" s="37"/>
      <c r="Q50" s="51"/>
      <c r="R50" s="37"/>
      <c r="S50" s="37"/>
      <c r="T50" s="37"/>
      <c r="U50" s="37"/>
    </row>
    <row r="51" spans="1:21" ht="15" thickBot="1" x14ac:dyDescent="0.35">
      <c r="A51" s="37"/>
      <c r="B51" s="57" t="s">
        <v>66</v>
      </c>
      <c r="C51" s="71">
        <v>9.76</v>
      </c>
      <c r="D51" s="37"/>
      <c r="E51" s="37"/>
      <c r="F51" s="37"/>
      <c r="G51" s="158" t="s">
        <v>77</v>
      </c>
      <c r="H51" s="158"/>
      <c r="I51" s="158"/>
      <c r="J51" s="158"/>
      <c r="K51" s="37"/>
      <c r="L51" s="37"/>
      <c r="M51" s="37"/>
      <c r="N51" s="37"/>
      <c r="O51" s="37"/>
      <c r="P51" s="37"/>
      <c r="Q51" s="51"/>
      <c r="R51" s="37"/>
      <c r="S51" s="37"/>
      <c r="T51" s="37"/>
      <c r="U51" s="37"/>
    </row>
    <row r="52" spans="1:21" ht="15" thickBot="1" x14ac:dyDescent="0.35">
      <c r="A52" s="37"/>
      <c r="B52" s="37"/>
      <c r="C52" s="37"/>
      <c r="D52" s="37"/>
      <c r="E52" s="37"/>
      <c r="F52" s="37"/>
      <c r="G52" s="37"/>
      <c r="H52" s="37"/>
      <c r="I52" s="37"/>
      <c r="J52" s="37"/>
      <c r="K52" s="37"/>
      <c r="L52" s="37"/>
      <c r="M52" s="37"/>
      <c r="N52" s="37"/>
      <c r="O52" s="37"/>
      <c r="P52" s="37"/>
      <c r="Q52" s="51"/>
      <c r="R52" s="37"/>
      <c r="S52" s="37"/>
      <c r="T52" s="37"/>
      <c r="U52" s="37"/>
    </row>
    <row r="53" spans="1:21" ht="15" thickBot="1" x14ac:dyDescent="0.35">
      <c r="A53" s="37"/>
      <c r="B53" s="37"/>
      <c r="C53" s="37"/>
      <c r="D53" s="37"/>
      <c r="E53" s="37"/>
      <c r="F53" s="37"/>
      <c r="G53" s="37"/>
      <c r="H53" s="70"/>
      <c r="I53" s="37"/>
      <c r="J53" s="37"/>
      <c r="K53" s="37"/>
      <c r="L53" s="37"/>
      <c r="M53" s="37"/>
      <c r="N53" s="37"/>
      <c r="O53" s="37"/>
      <c r="P53" s="37"/>
      <c r="Q53" s="51"/>
      <c r="R53" s="37"/>
      <c r="S53" s="37"/>
      <c r="T53" s="37"/>
      <c r="U53" s="37"/>
    </row>
    <row r="54" spans="1:21" x14ac:dyDescent="0.3">
      <c r="A54" s="37"/>
      <c r="B54" s="37"/>
      <c r="C54" s="37"/>
      <c r="D54" s="37"/>
      <c r="E54" s="37"/>
      <c r="F54" s="37"/>
      <c r="G54" s="37"/>
      <c r="H54" s="37"/>
      <c r="I54" s="37"/>
      <c r="J54" s="37"/>
      <c r="K54" s="37"/>
      <c r="L54" s="37"/>
      <c r="M54" s="37"/>
      <c r="N54" s="37"/>
      <c r="O54" s="37"/>
      <c r="P54" s="37"/>
      <c r="Q54" s="51"/>
      <c r="R54" s="37"/>
      <c r="S54" s="37"/>
      <c r="T54" s="37"/>
      <c r="U54" s="37"/>
    </row>
    <row r="55" spans="1:21" x14ac:dyDescent="0.3">
      <c r="A55" s="37"/>
      <c r="B55" s="37"/>
      <c r="C55" s="37"/>
      <c r="D55" s="37"/>
      <c r="E55" s="37"/>
      <c r="F55" s="37"/>
      <c r="G55" s="37"/>
      <c r="H55" s="37"/>
      <c r="I55" s="37"/>
      <c r="J55" s="37"/>
      <c r="K55" s="37"/>
      <c r="L55" s="37"/>
      <c r="M55" s="37"/>
      <c r="N55" s="37"/>
      <c r="O55" s="37"/>
      <c r="P55" s="37"/>
      <c r="Q55" s="37"/>
      <c r="R55" s="37"/>
      <c r="S55" s="37"/>
      <c r="T55" s="37"/>
      <c r="U55" s="37"/>
    </row>
    <row r="56" spans="1:21" x14ac:dyDescent="0.3">
      <c r="A56" s="37"/>
      <c r="B56" s="68" t="e">
        <f>($P$40/$D$45*H45)</f>
        <v>#DIV/0!</v>
      </c>
      <c r="C56" s="52" t="s">
        <v>67</v>
      </c>
      <c r="D56" s="37"/>
      <c r="E56" s="37"/>
      <c r="F56" s="37"/>
      <c r="G56" s="69" t="e">
        <f>B56/$Q$45/$M$45</f>
        <v>#DIV/0!</v>
      </c>
      <c r="H56" s="52" t="s">
        <v>68</v>
      </c>
      <c r="I56" s="52"/>
      <c r="J56" s="52"/>
      <c r="K56" s="37"/>
      <c r="L56" s="123" t="e">
        <f>G56/C49</f>
        <v>#DIV/0!</v>
      </c>
      <c r="M56" s="52" t="s">
        <v>69</v>
      </c>
      <c r="N56" s="52"/>
      <c r="O56" s="52"/>
      <c r="P56" s="37"/>
      <c r="Q56" s="37"/>
      <c r="R56" s="37"/>
      <c r="S56" s="37"/>
      <c r="T56" s="37"/>
      <c r="U56" s="37"/>
    </row>
    <row r="57" spans="1:21" x14ac:dyDescent="0.3">
      <c r="A57" s="37"/>
      <c r="B57" s="68" t="e">
        <f>($P$40/$D$45*H49)</f>
        <v>#DIV/0!</v>
      </c>
      <c r="C57" s="52" t="s">
        <v>70</v>
      </c>
      <c r="D57" s="37"/>
      <c r="E57" s="37"/>
      <c r="F57" s="37"/>
      <c r="G57" s="69" t="e">
        <f>B57/$Q$45/$M$45</f>
        <v>#DIV/0!</v>
      </c>
      <c r="H57" s="52" t="s">
        <v>71</v>
      </c>
      <c r="I57" s="52"/>
      <c r="J57" s="52"/>
      <c r="K57" s="37"/>
      <c r="L57" s="123" t="e">
        <f t="shared" ref="L57:L58" si="2">G57/C50</f>
        <v>#DIV/0!</v>
      </c>
      <c r="M57" s="52" t="s">
        <v>72</v>
      </c>
      <c r="N57" s="37"/>
      <c r="O57" s="37"/>
      <c r="P57" s="37"/>
      <c r="Q57" s="37"/>
      <c r="R57" s="37"/>
      <c r="S57" s="37"/>
      <c r="T57" s="37"/>
      <c r="U57" s="37"/>
    </row>
    <row r="58" spans="1:21" x14ac:dyDescent="0.3">
      <c r="A58" s="37"/>
      <c r="B58" s="68" t="e">
        <f>($P$40/$D$45*H53)</f>
        <v>#DIV/0!</v>
      </c>
      <c r="C58" s="52" t="s">
        <v>73</v>
      </c>
      <c r="D58" s="37"/>
      <c r="E58" s="37"/>
      <c r="F58" s="37"/>
      <c r="G58" s="69" t="e">
        <f>B58/$Q$45/$M$45</f>
        <v>#DIV/0!</v>
      </c>
      <c r="H58" s="52" t="s">
        <v>74</v>
      </c>
      <c r="I58" s="52"/>
      <c r="J58" s="52"/>
      <c r="K58" s="37"/>
      <c r="L58" s="123" t="e">
        <f t="shared" si="2"/>
        <v>#DIV/0!</v>
      </c>
      <c r="M58" s="52" t="s">
        <v>75</v>
      </c>
      <c r="N58" s="37"/>
      <c r="O58" s="37"/>
      <c r="P58" s="37"/>
      <c r="Q58" s="37"/>
      <c r="R58" s="37"/>
      <c r="S58" s="37"/>
      <c r="T58" s="37"/>
      <c r="U58" s="37"/>
    </row>
    <row r="60" spans="1:21" x14ac:dyDescent="0.3">
      <c r="B60" s="149" t="e">
        <f>SUM(B56:B59)</f>
        <v>#DIV/0!</v>
      </c>
      <c r="C60" s="52" t="s">
        <v>141</v>
      </c>
    </row>
  </sheetData>
  <sheetProtection sheet="1" objects="1" scenarios="1" selectLockedCells="1"/>
  <mergeCells count="6">
    <mergeCell ref="G51:J51"/>
    <mergeCell ref="B6:P6"/>
    <mergeCell ref="C43:F43"/>
    <mergeCell ref="G43:J43"/>
    <mergeCell ref="K43:O43"/>
    <mergeCell ref="P43:R43"/>
  </mergeCells>
  <phoneticPr fontId="13" type="noConversion"/>
  <pageMargins left="0.7" right="0.7" top="0.75" bottom="0.75" header="0.3" footer="0.3"/>
  <headerFooter>
    <oddHeader>&amp;L&amp;"Calibri"&amp;10&amp;K000000 Official - Financial&amp;1#_x000D_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6374-8195-4BE2-A650-E7CBCC9C8C04}">
  <dimension ref="B2:M67"/>
  <sheetViews>
    <sheetView showGridLines="0" topLeftCell="A15" zoomScaleNormal="100" workbookViewId="0">
      <selection activeCell="C21" sqref="C21"/>
    </sheetView>
  </sheetViews>
  <sheetFormatPr defaultRowHeight="14.4" x14ac:dyDescent="0.3"/>
  <cols>
    <col min="1" max="1" width="3.33203125" customWidth="1"/>
    <col min="2" max="2" width="24.6640625" customWidth="1"/>
    <col min="3" max="3" width="15.33203125" customWidth="1"/>
    <col min="6" max="6" width="14.109375" customWidth="1"/>
    <col min="7" max="7" width="8.33203125" bestFit="1" customWidth="1"/>
    <col min="10" max="10" width="27.109375" customWidth="1"/>
    <col min="11" max="11" width="10.44140625" customWidth="1"/>
    <col min="12" max="12" width="12.109375" customWidth="1"/>
    <col min="13" max="13" width="15.44140625" customWidth="1"/>
    <col min="15" max="15" width="9.33203125" customWidth="1"/>
    <col min="16" max="16" width="18.33203125" customWidth="1"/>
    <col min="17" max="17" width="14.33203125" customWidth="1"/>
  </cols>
  <sheetData>
    <row r="2" spans="2:3" ht="158.4" customHeight="1" x14ac:dyDescent="0.3"/>
    <row r="4" spans="2:3" ht="23.4" x14ac:dyDescent="0.45">
      <c r="B4" s="2" t="s">
        <v>138</v>
      </c>
    </row>
    <row r="6" spans="2:3" x14ac:dyDescent="0.3">
      <c r="B6" s="134" t="s">
        <v>163</v>
      </c>
    </row>
    <row r="7" spans="2:3" x14ac:dyDescent="0.3">
      <c r="B7" t="s">
        <v>117</v>
      </c>
    </row>
    <row r="8" spans="2:3" x14ac:dyDescent="0.3">
      <c r="B8" t="s">
        <v>122</v>
      </c>
    </row>
    <row r="9" spans="2:3" x14ac:dyDescent="0.3">
      <c r="B9" s="1" t="s">
        <v>162</v>
      </c>
    </row>
    <row r="11" spans="2:3" x14ac:dyDescent="0.3">
      <c r="B11" s="57" t="s">
        <v>118</v>
      </c>
      <c r="C11" s="57"/>
    </row>
    <row r="12" spans="2:3" x14ac:dyDescent="0.3">
      <c r="B12" s="57" t="s">
        <v>66</v>
      </c>
      <c r="C12" s="140">
        <v>3.5</v>
      </c>
    </row>
    <row r="13" spans="2:3" x14ac:dyDescent="0.3">
      <c r="B13" s="57" t="s">
        <v>65</v>
      </c>
      <c r="C13" s="141">
        <v>2.5</v>
      </c>
    </row>
    <row r="14" spans="2:3" x14ac:dyDescent="0.3">
      <c r="B14" s="111" t="s">
        <v>64</v>
      </c>
      <c r="C14" s="141">
        <v>2.2999999999999998</v>
      </c>
    </row>
    <row r="16" spans="2:3" ht="15" thickBot="1" x14ac:dyDescent="0.35">
      <c r="B16" s="1" t="s">
        <v>87</v>
      </c>
    </row>
    <row r="17" spans="2:13" ht="43.8" thickBot="1" x14ac:dyDescent="0.35">
      <c r="B17" s="103" t="s">
        <v>88</v>
      </c>
      <c r="C17" s="104" t="s">
        <v>89</v>
      </c>
      <c r="D17" s="104" t="s">
        <v>90</v>
      </c>
      <c r="E17" s="105" t="s">
        <v>91</v>
      </c>
      <c r="F17" s="105" t="s">
        <v>119</v>
      </c>
      <c r="G17" s="102" t="s">
        <v>92</v>
      </c>
      <c r="J17" s="186" t="s">
        <v>93</v>
      </c>
      <c r="K17" s="101" t="s">
        <v>94</v>
      </c>
      <c r="L17" s="101" t="s">
        <v>95</v>
      </c>
      <c r="M17" s="102" t="s">
        <v>123</v>
      </c>
    </row>
    <row r="18" spans="2:13" ht="15" thickBot="1" x14ac:dyDescent="0.35">
      <c r="B18" s="106" t="s">
        <v>96</v>
      </c>
      <c r="C18" s="96"/>
      <c r="D18" s="96"/>
      <c r="E18" s="142">
        <f>(C18+D18)/2</f>
        <v>0</v>
      </c>
      <c r="F18" s="90" t="str">
        <f>IF(OR(C18&gt;$M$18,D18&gt;$M$18),"False","True")</f>
        <v>True</v>
      </c>
      <c r="G18" s="91">
        <f>IFERROR(E18/$M$18*100,0)</f>
        <v>0</v>
      </c>
      <c r="J18" s="187"/>
      <c r="K18" s="97"/>
      <c r="L18" s="92">
        <f>K18/C12</f>
        <v>0</v>
      </c>
      <c r="M18" s="116">
        <f>INT(L18)</f>
        <v>0</v>
      </c>
    </row>
    <row r="19" spans="2:13" ht="15" thickBot="1" x14ac:dyDescent="0.35">
      <c r="B19" s="106" t="s">
        <v>97</v>
      </c>
      <c r="C19" s="96"/>
      <c r="D19" s="96"/>
      <c r="E19" s="142">
        <f t="shared" ref="E19:E22" si="0">(C19+D19)/2</f>
        <v>0</v>
      </c>
      <c r="F19" s="90" t="str">
        <f t="shared" ref="F19:F22" si="1">IF(OR(C19&gt;$M$18,D19&gt;$M$18),"False","True")</f>
        <v>True</v>
      </c>
      <c r="G19" s="91">
        <f t="shared" ref="G19:G22" si="2">IFERROR(E19/$M$18*100,0)</f>
        <v>0</v>
      </c>
      <c r="J19" s="164" t="s">
        <v>120</v>
      </c>
      <c r="K19" s="165"/>
      <c r="L19" s="165"/>
      <c r="M19" s="166"/>
    </row>
    <row r="20" spans="2:13" ht="15" thickBot="1" x14ac:dyDescent="0.35">
      <c r="B20" s="106" t="s">
        <v>98</v>
      </c>
      <c r="C20" s="96"/>
      <c r="D20" s="96"/>
      <c r="E20" s="142">
        <f t="shared" si="0"/>
        <v>0</v>
      </c>
      <c r="F20" s="90" t="str">
        <f t="shared" si="1"/>
        <v>True</v>
      </c>
      <c r="G20" s="91">
        <f t="shared" si="2"/>
        <v>0</v>
      </c>
      <c r="J20" s="189"/>
      <c r="K20" s="190"/>
      <c r="L20" s="190"/>
      <c r="M20" s="191"/>
    </row>
    <row r="21" spans="2:13" ht="15" thickBot="1" x14ac:dyDescent="0.35">
      <c r="B21" s="106" t="s">
        <v>99</v>
      </c>
      <c r="C21" s="96"/>
      <c r="D21" s="96"/>
      <c r="E21" s="142">
        <f t="shared" si="0"/>
        <v>0</v>
      </c>
      <c r="F21" s="90" t="str">
        <f t="shared" si="1"/>
        <v>True</v>
      </c>
      <c r="G21" s="91">
        <f t="shared" si="2"/>
        <v>0</v>
      </c>
      <c r="J21" s="192"/>
      <c r="K21" s="193"/>
      <c r="L21" s="193"/>
      <c r="M21" s="194"/>
    </row>
    <row r="22" spans="2:13" ht="15" thickBot="1" x14ac:dyDescent="0.35">
      <c r="B22" s="106" t="s">
        <v>100</v>
      </c>
      <c r="C22" s="96"/>
      <c r="D22" s="96"/>
      <c r="E22" s="142">
        <f t="shared" si="0"/>
        <v>0</v>
      </c>
      <c r="F22" s="90" t="str">
        <f t="shared" si="1"/>
        <v>True</v>
      </c>
      <c r="G22" s="91">
        <f t="shared" si="2"/>
        <v>0</v>
      </c>
      <c r="J22" s="195"/>
      <c r="K22" s="196"/>
      <c r="L22" s="196"/>
      <c r="M22" s="197"/>
    </row>
    <row r="23" spans="2:13" ht="15" thickBot="1" x14ac:dyDescent="0.35">
      <c r="B23" s="1" t="s">
        <v>15</v>
      </c>
      <c r="F23" s="93" t="s">
        <v>101</v>
      </c>
      <c r="G23" s="91">
        <f>AVERAGE(G18:G22)</f>
        <v>0</v>
      </c>
      <c r="J23" s="113"/>
      <c r="K23" s="113"/>
      <c r="L23" s="113"/>
      <c r="M23" s="113"/>
    </row>
    <row r="25" spans="2:13" ht="14.4" customHeight="1" x14ac:dyDescent="0.3">
      <c r="B25" s="188" t="s">
        <v>102</v>
      </c>
      <c r="C25" s="188"/>
      <c r="D25" s="188"/>
      <c r="E25" s="188"/>
      <c r="F25" s="188"/>
      <c r="G25" s="188"/>
      <c r="H25" s="188"/>
      <c r="I25" s="188"/>
      <c r="J25" s="188"/>
    </row>
    <row r="26" spans="2:13" x14ac:dyDescent="0.3">
      <c r="B26" s="95"/>
    </row>
    <row r="27" spans="2:13" ht="15" thickBot="1" x14ac:dyDescent="0.35">
      <c r="B27" s="95" t="s">
        <v>103</v>
      </c>
    </row>
    <row r="28" spans="2:13" ht="43.8" thickBot="1" x14ac:dyDescent="0.35">
      <c r="B28" s="103" t="s">
        <v>88</v>
      </c>
      <c r="C28" s="107" t="s">
        <v>104</v>
      </c>
      <c r="D28" s="108" t="s">
        <v>105</v>
      </c>
      <c r="E28" s="105" t="s">
        <v>91</v>
      </c>
      <c r="F28" s="105" t="s">
        <v>119</v>
      </c>
      <c r="G28" s="122" t="s">
        <v>92</v>
      </c>
      <c r="J28" s="186" t="s">
        <v>106</v>
      </c>
      <c r="K28" s="101" t="s">
        <v>94</v>
      </c>
      <c r="L28" s="101" t="s">
        <v>95</v>
      </c>
      <c r="M28" s="102" t="s">
        <v>123</v>
      </c>
    </row>
    <row r="29" spans="2:13" ht="15" thickBot="1" x14ac:dyDescent="0.35">
      <c r="B29" s="103" t="s">
        <v>96</v>
      </c>
      <c r="C29" s="98"/>
      <c r="D29" s="96"/>
      <c r="E29" s="142">
        <f>(C29+D29)/2</f>
        <v>0</v>
      </c>
      <c r="F29" s="90" t="str">
        <f>IF(OR(C29&gt;$M$29,D29&gt;$M$29),"False","True")</f>
        <v>True</v>
      </c>
      <c r="G29" s="91">
        <f>IFERROR(E29/$M$29*100,0)</f>
        <v>0</v>
      </c>
      <c r="J29" s="198"/>
      <c r="K29" s="97"/>
      <c r="L29" s="92">
        <f>K29/C13</f>
        <v>0</v>
      </c>
      <c r="M29" s="116">
        <f>INT(L29)</f>
        <v>0</v>
      </c>
    </row>
    <row r="30" spans="2:13" ht="15" thickBot="1" x14ac:dyDescent="0.35">
      <c r="B30" s="106" t="s">
        <v>97</v>
      </c>
      <c r="C30" s="96"/>
      <c r="D30" s="96"/>
      <c r="E30" s="142">
        <f t="shared" ref="E30:E33" si="3">(C30+D30)/2</f>
        <v>0</v>
      </c>
      <c r="F30" s="90" t="str">
        <f t="shared" ref="F30:F33" si="4">IF(OR(C30&gt;$M$29,D30&gt;$M$29),"False","True")</f>
        <v>True</v>
      </c>
      <c r="G30" s="91">
        <f t="shared" ref="G30:G33" si="5">IFERROR(E30/$M$29*100,0)</f>
        <v>0</v>
      </c>
      <c r="J30" s="164" t="s">
        <v>120</v>
      </c>
      <c r="K30" s="165"/>
      <c r="L30" s="165"/>
      <c r="M30" s="166"/>
    </row>
    <row r="31" spans="2:13" ht="15" thickBot="1" x14ac:dyDescent="0.35">
      <c r="B31" s="106" t="s">
        <v>98</v>
      </c>
      <c r="C31" s="96"/>
      <c r="D31" s="96"/>
      <c r="E31" s="142">
        <f t="shared" si="3"/>
        <v>0</v>
      </c>
      <c r="F31" s="90" t="str">
        <f t="shared" si="4"/>
        <v>True</v>
      </c>
      <c r="G31" s="91">
        <f t="shared" si="5"/>
        <v>0</v>
      </c>
      <c r="J31" s="176"/>
      <c r="K31" s="177"/>
      <c r="L31" s="177"/>
      <c r="M31" s="178"/>
    </row>
    <row r="32" spans="2:13" ht="15" thickBot="1" x14ac:dyDescent="0.35">
      <c r="B32" s="106" t="s">
        <v>99</v>
      </c>
      <c r="C32" s="96"/>
      <c r="D32" s="96"/>
      <c r="E32" s="142">
        <f t="shared" si="3"/>
        <v>0</v>
      </c>
      <c r="F32" s="90" t="str">
        <f t="shared" si="4"/>
        <v>True</v>
      </c>
      <c r="G32" s="91">
        <f t="shared" si="5"/>
        <v>0</v>
      </c>
      <c r="J32" s="179"/>
      <c r="K32" s="180"/>
      <c r="L32" s="180"/>
      <c r="M32" s="181"/>
    </row>
    <row r="33" spans="2:13" ht="15" thickBot="1" x14ac:dyDescent="0.35">
      <c r="B33" s="106" t="s">
        <v>100</v>
      </c>
      <c r="C33" s="96"/>
      <c r="D33" s="96"/>
      <c r="E33" s="142">
        <f t="shared" si="3"/>
        <v>0</v>
      </c>
      <c r="F33" s="90" t="str">
        <f t="shared" si="4"/>
        <v>True</v>
      </c>
      <c r="G33" s="91">
        <f t="shared" si="5"/>
        <v>0</v>
      </c>
      <c r="J33" s="182"/>
      <c r="K33" s="183"/>
      <c r="L33" s="183"/>
      <c r="M33" s="184"/>
    </row>
    <row r="34" spans="2:13" ht="15" thickBot="1" x14ac:dyDescent="0.35">
      <c r="B34" s="1" t="s">
        <v>15</v>
      </c>
      <c r="F34" s="93" t="s">
        <v>101</v>
      </c>
      <c r="G34" s="91">
        <f>AVERAGE(G29:G33)</f>
        <v>0</v>
      </c>
    </row>
    <row r="36" spans="2:13" ht="14.4" customHeight="1" x14ac:dyDescent="0.3">
      <c r="B36" s="188" t="s">
        <v>102</v>
      </c>
      <c r="C36" s="188"/>
      <c r="D36" s="188"/>
      <c r="E36" s="188"/>
      <c r="F36" s="188"/>
      <c r="G36" s="188"/>
      <c r="H36" s="188"/>
      <c r="I36" s="188"/>
      <c r="J36" s="188"/>
    </row>
    <row r="37" spans="2:13" x14ac:dyDescent="0.3">
      <c r="B37" s="95"/>
    </row>
    <row r="38" spans="2:13" ht="15" thickBot="1" x14ac:dyDescent="0.35">
      <c r="B38" s="185" t="s">
        <v>107</v>
      </c>
      <c r="C38" s="174"/>
    </row>
    <row r="39" spans="2:13" ht="43.8" thickBot="1" x14ac:dyDescent="0.35">
      <c r="B39" s="103" t="s">
        <v>88</v>
      </c>
      <c r="C39" s="109" t="s">
        <v>89</v>
      </c>
      <c r="D39" s="109" t="s">
        <v>90</v>
      </c>
      <c r="E39" s="105" t="s">
        <v>91</v>
      </c>
      <c r="F39" s="105" t="s">
        <v>119</v>
      </c>
      <c r="G39" s="102" t="s">
        <v>92</v>
      </c>
      <c r="J39" s="186" t="s">
        <v>108</v>
      </c>
      <c r="K39" s="101" t="s">
        <v>94</v>
      </c>
      <c r="L39" s="101" t="s">
        <v>95</v>
      </c>
      <c r="M39" s="102" t="s">
        <v>123</v>
      </c>
    </row>
    <row r="40" spans="2:13" ht="15" thickBot="1" x14ac:dyDescent="0.35">
      <c r="B40" s="106" t="s">
        <v>96</v>
      </c>
      <c r="C40" s="96"/>
      <c r="D40" s="96"/>
      <c r="E40" s="142">
        <f>(C40+D40)/2</f>
        <v>0</v>
      </c>
      <c r="F40" s="90" t="str">
        <f>IF(OR(C40&gt;$M$40,D40&gt;$M$40),"False","True")</f>
        <v>True</v>
      </c>
      <c r="G40" s="91">
        <f>IFERROR(E40/$M$40*100,0)</f>
        <v>0</v>
      </c>
      <c r="J40" s="187"/>
      <c r="K40" s="97"/>
      <c r="L40" s="92">
        <f>K40/C14</f>
        <v>0</v>
      </c>
      <c r="M40" s="116">
        <f>INT(L40)</f>
        <v>0</v>
      </c>
    </row>
    <row r="41" spans="2:13" ht="15" thickBot="1" x14ac:dyDescent="0.35">
      <c r="B41" s="106" t="s">
        <v>97</v>
      </c>
      <c r="C41" s="96"/>
      <c r="D41" s="96"/>
      <c r="E41" s="142">
        <f t="shared" ref="E41:E44" si="6">(C41+D41)/2</f>
        <v>0</v>
      </c>
      <c r="F41" s="90" t="str">
        <f t="shared" ref="F41:F44" si="7">IF(OR(C41&gt;$M$40,D41&gt;$M$40),"False","True")</f>
        <v>True</v>
      </c>
      <c r="G41" s="91">
        <f t="shared" ref="G41:G44" si="8">IFERROR(E41/$M$40*100,0)</f>
        <v>0</v>
      </c>
      <c r="J41" s="164" t="s">
        <v>120</v>
      </c>
      <c r="K41" s="165"/>
      <c r="L41" s="165"/>
      <c r="M41" s="166"/>
    </row>
    <row r="42" spans="2:13" ht="15" thickBot="1" x14ac:dyDescent="0.35">
      <c r="B42" s="106" t="s">
        <v>98</v>
      </c>
      <c r="C42" s="96"/>
      <c r="D42" s="96"/>
      <c r="E42" s="142">
        <f t="shared" si="6"/>
        <v>0</v>
      </c>
      <c r="F42" s="90" t="str">
        <f t="shared" si="7"/>
        <v>True</v>
      </c>
      <c r="G42" s="91">
        <f t="shared" si="8"/>
        <v>0</v>
      </c>
      <c r="J42" s="167"/>
      <c r="K42" s="168"/>
      <c r="L42" s="168"/>
      <c r="M42" s="169"/>
    </row>
    <row r="43" spans="2:13" ht="15" thickBot="1" x14ac:dyDescent="0.35">
      <c r="B43" s="106" t="s">
        <v>99</v>
      </c>
      <c r="C43" s="96"/>
      <c r="D43" s="96"/>
      <c r="E43" s="142">
        <f t="shared" si="6"/>
        <v>0</v>
      </c>
      <c r="F43" s="90" t="str">
        <f t="shared" si="7"/>
        <v>True</v>
      </c>
      <c r="G43" s="91">
        <f t="shared" si="8"/>
        <v>0</v>
      </c>
      <c r="J43" s="170"/>
      <c r="K43" s="171"/>
      <c r="L43" s="171"/>
      <c r="M43" s="172"/>
    </row>
    <row r="44" spans="2:13" ht="15" thickBot="1" x14ac:dyDescent="0.35">
      <c r="B44" s="110" t="s">
        <v>100</v>
      </c>
      <c r="C44" s="96"/>
      <c r="D44" s="96"/>
      <c r="E44" s="142">
        <f t="shared" si="6"/>
        <v>0</v>
      </c>
      <c r="F44" s="90" t="str">
        <f t="shared" si="7"/>
        <v>True</v>
      </c>
      <c r="G44" s="91">
        <f t="shared" si="8"/>
        <v>0</v>
      </c>
      <c r="J44" s="173"/>
      <c r="K44" s="174"/>
      <c r="L44" s="174"/>
      <c r="M44" s="175"/>
    </row>
    <row r="45" spans="2:13" ht="15" thickBot="1" x14ac:dyDescent="0.35">
      <c r="B45" s="1" t="s">
        <v>15</v>
      </c>
      <c r="F45" s="93" t="s">
        <v>101</v>
      </c>
      <c r="G45" s="91">
        <f>AVERAGE(G40:G44)</f>
        <v>0</v>
      </c>
      <c r="J45" s="113"/>
      <c r="K45" s="113"/>
      <c r="L45" s="113"/>
      <c r="M45" s="113"/>
    </row>
    <row r="47" spans="2:13" ht="14.4" customHeight="1" x14ac:dyDescent="0.3">
      <c r="B47" s="112"/>
      <c r="C47" s="112"/>
      <c r="D47" s="112"/>
      <c r="E47" s="112"/>
      <c r="F47" s="112"/>
      <c r="G47" s="112"/>
      <c r="H47" s="112"/>
      <c r="I47" s="112"/>
      <c r="J47" s="112"/>
    </row>
    <row r="48" spans="2:13" x14ac:dyDescent="0.3">
      <c r="B48" s="95"/>
    </row>
    <row r="49" spans="2:13" ht="15" thickBot="1" x14ac:dyDescent="0.35">
      <c r="B49" s="1" t="s">
        <v>143</v>
      </c>
    </row>
    <row r="50" spans="2:13" ht="29.4" thickBot="1" x14ac:dyDescent="0.35">
      <c r="B50" s="117" t="s">
        <v>88</v>
      </c>
      <c r="C50" s="119" t="s">
        <v>109</v>
      </c>
      <c r="D50" s="119" t="s">
        <v>110</v>
      </c>
      <c r="E50" s="120" t="s">
        <v>111</v>
      </c>
      <c r="F50" s="119" t="s">
        <v>112</v>
      </c>
      <c r="G50" s="119" t="s">
        <v>110</v>
      </c>
      <c r="H50" s="120" t="s">
        <v>111</v>
      </c>
      <c r="J50" s="100" t="s">
        <v>116</v>
      </c>
      <c r="K50" s="100"/>
      <c r="L50" s="100"/>
      <c r="M50" s="100"/>
    </row>
    <row r="51" spans="2:13" ht="15" thickBot="1" x14ac:dyDescent="0.35">
      <c r="B51" s="118" t="s">
        <v>96</v>
      </c>
      <c r="C51" s="99"/>
      <c r="D51" s="99"/>
      <c r="E51" s="91">
        <f>IFERROR(C51/D51,0)*100</f>
        <v>0</v>
      </c>
      <c r="F51" s="99"/>
      <c r="G51" s="99"/>
      <c r="H51" s="91">
        <f>IFERROR(F51/G51,0)*100</f>
        <v>0</v>
      </c>
    </row>
    <row r="52" spans="2:13" ht="15" thickBot="1" x14ac:dyDescent="0.35">
      <c r="B52" s="118" t="s">
        <v>97</v>
      </c>
      <c r="C52" s="99"/>
      <c r="D52" s="99"/>
      <c r="E52" s="91">
        <f>IFERROR(C52/D52,0)*100</f>
        <v>0</v>
      </c>
      <c r="F52" s="99"/>
      <c r="G52" s="99"/>
      <c r="H52" s="91">
        <f>IFERROR(F52/G52*100,0)</f>
        <v>0</v>
      </c>
      <c r="J52" s="90" t="s">
        <v>113</v>
      </c>
      <c r="K52" s="114"/>
      <c r="L52" s="114"/>
      <c r="M52" s="115"/>
    </row>
    <row r="53" spans="2:13" ht="15" thickBot="1" x14ac:dyDescent="0.35">
      <c r="B53" s="118" t="s">
        <v>98</v>
      </c>
      <c r="C53" s="99"/>
      <c r="D53" s="99"/>
      <c r="E53" s="91">
        <f>IFERROR(C53/D53,0)*100</f>
        <v>0</v>
      </c>
      <c r="F53" s="99"/>
      <c r="G53" s="99"/>
      <c r="H53" s="91">
        <f>IFERROR(F53/G53*100,0)</f>
        <v>0</v>
      </c>
    </row>
    <row r="54" spans="2:13" ht="15" thickBot="1" x14ac:dyDescent="0.35">
      <c r="B54" s="118" t="s">
        <v>99</v>
      </c>
      <c r="C54" s="99"/>
      <c r="D54" s="99"/>
      <c r="E54" s="91">
        <f>IFERROR(C54/D54,0)*100</f>
        <v>0</v>
      </c>
      <c r="F54" s="99"/>
      <c r="G54" s="99"/>
      <c r="H54" s="91">
        <f>IFERROR(F54/G54*100,0)</f>
        <v>0</v>
      </c>
    </row>
    <row r="55" spans="2:13" ht="15" thickBot="1" x14ac:dyDescent="0.35">
      <c r="B55" s="118" t="s">
        <v>100</v>
      </c>
      <c r="C55" s="99"/>
      <c r="D55" s="99"/>
      <c r="E55" s="91">
        <f>IFERROR(C55/D55,0)*100</f>
        <v>0</v>
      </c>
      <c r="F55" s="99"/>
      <c r="G55" s="99"/>
      <c r="H55" s="91">
        <f>IFERROR(F55/G55*100,0)</f>
        <v>0</v>
      </c>
    </row>
    <row r="56" spans="2:13" ht="15" thickBot="1" x14ac:dyDescent="0.35">
      <c r="B56" s="1" t="s">
        <v>15</v>
      </c>
      <c r="D56" s="93" t="s">
        <v>101</v>
      </c>
      <c r="E56" s="91">
        <f>AVERAGE(E51:E55)</f>
        <v>0</v>
      </c>
      <c r="G56" s="93" t="s">
        <v>101</v>
      </c>
      <c r="H56" s="91">
        <f>AVERAGE(H51:H55)</f>
        <v>0</v>
      </c>
    </row>
    <row r="58" spans="2:13" ht="14.4" customHeight="1" x14ac:dyDescent="0.3">
      <c r="B58" s="112"/>
      <c r="C58" s="112"/>
      <c r="D58" s="112"/>
      <c r="E58" s="112"/>
      <c r="F58" s="112"/>
      <c r="G58" s="112"/>
      <c r="H58" s="112"/>
      <c r="I58" s="112"/>
      <c r="J58" s="112"/>
    </row>
    <row r="60" spans="2:13" ht="15" thickBot="1" x14ac:dyDescent="0.35">
      <c r="B60" s="1" t="s">
        <v>144</v>
      </c>
    </row>
    <row r="61" spans="2:13" ht="15" thickBot="1" x14ac:dyDescent="0.35">
      <c r="B61" s="117" t="s">
        <v>88</v>
      </c>
      <c r="C61" s="121" t="s">
        <v>89</v>
      </c>
      <c r="D61" s="121" t="s">
        <v>90</v>
      </c>
      <c r="E61" s="121" t="s">
        <v>114</v>
      </c>
      <c r="F61" s="120" t="s">
        <v>115</v>
      </c>
      <c r="G61" s="121" t="s">
        <v>91</v>
      </c>
      <c r="H61" s="121" t="s">
        <v>111</v>
      </c>
    </row>
    <row r="62" spans="2:13" ht="15" thickBot="1" x14ac:dyDescent="0.35">
      <c r="B62" s="118" t="s">
        <v>96</v>
      </c>
      <c r="C62" s="99"/>
      <c r="D62" s="99"/>
      <c r="E62" s="99"/>
      <c r="F62" s="99"/>
      <c r="G62" s="91">
        <f>(C62+D62)/2+E62</f>
        <v>0</v>
      </c>
      <c r="H62" s="91">
        <f>IFERROR(G62/F62*100,0)</f>
        <v>0</v>
      </c>
    </row>
    <row r="63" spans="2:13" ht="15" thickBot="1" x14ac:dyDescent="0.35">
      <c r="B63" s="118" t="s">
        <v>97</v>
      </c>
      <c r="C63" s="99"/>
      <c r="D63" s="99"/>
      <c r="E63" s="99"/>
      <c r="F63" s="99"/>
      <c r="G63" s="91">
        <f>(C63+D63)/2+E63</f>
        <v>0</v>
      </c>
      <c r="H63" s="91">
        <f>IFERROR(G63/F63*100,0)</f>
        <v>0</v>
      </c>
    </row>
    <row r="64" spans="2:13" ht="15" thickBot="1" x14ac:dyDescent="0.35">
      <c r="B64" s="118" t="s">
        <v>98</v>
      </c>
      <c r="C64" s="99"/>
      <c r="D64" s="99"/>
      <c r="E64" s="99"/>
      <c r="F64" s="99"/>
      <c r="G64" s="91">
        <f>(C64+D64)/2+E64</f>
        <v>0</v>
      </c>
      <c r="H64" s="91">
        <f>IFERROR(G64/F64*100,0)</f>
        <v>0</v>
      </c>
    </row>
    <row r="65" spans="2:8" ht="15" thickBot="1" x14ac:dyDescent="0.35">
      <c r="B65" s="118" t="s">
        <v>99</v>
      </c>
      <c r="C65" s="99"/>
      <c r="D65" s="99"/>
      <c r="E65" s="99"/>
      <c r="F65" s="99"/>
      <c r="G65" s="91">
        <f>(C65+D65)/2+E65</f>
        <v>0</v>
      </c>
      <c r="H65" s="91">
        <f>IFERROR(G65/F65*100,0)</f>
        <v>0</v>
      </c>
    </row>
    <row r="66" spans="2:8" ht="15" thickBot="1" x14ac:dyDescent="0.35">
      <c r="B66" s="118" t="s">
        <v>100</v>
      </c>
      <c r="C66" s="99"/>
      <c r="D66" s="99"/>
      <c r="E66" s="99"/>
      <c r="F66" s="99"/>
      <c r="G66" s="91">
        <f>(C66+D66)/2+E66</f>
        <v>0</v>
      </c>
      <c r="H66" s="91">
        <f>IFERROR(G66/F66*100,0)</f>
        <v>0</v>
      </c>
    </row>
    <row r="67" spans="2:8" ht="15" thickBot="1" x14ac:dyDescent="0.35">
      <c r="B67" s="1" t="s">
        <v>15</v>
      </c>
      <c r="F67" s="93" t="s">
        <v>101</v>
      </c>
      <c r="G67" s="94">
        <f>G62+G63+G64+G65+G66/5</f>
        <v>0</v>
      </c>
      <c r="H67" s="94">
        <f>H62+H63+H64+H65+H66/5</f>
        <v>0</v>
      </c>
    </row>
  </sheetData>
  <sheetProtection sheet="1" selectLockedCells="1"/>
  <mergeCells count="12">
    <mergeCell ref="J17:J18"/>
    <mergeCell ref="J19:M19"/>
    <mergeCell ref="J20:M22"/>
    <mergeCell ref="B25:J25"/>
    <mergeCell ref="J28:J29"/>
    <mergeCell ref="J30:M30"/>
    <mergeCell ref="J41:M41"/>
    <mergeCell ref="J42:M44"/>
    <mergeCell ref="J31:M33"/>
    <mergeCell ref="B38:C38"/>
    <mergeCell ref="J39:J40"/>
    <mergeCell ref="B36:J36"/>
  </mergeCells>
  <conditionalFormatting sqref="C18:D22">
    <cfRule type="cellIs" dxfId="12" priority="20" operator="greaterThan">
      <formula>$M$18</formula>
    </cfRule>
  </conditionalFormatting>
  <conditionalFormatting sqref="C29:D33">
    <cfRule type="cellIs" dxfId="11" priority="16" operator="greaterThan">
      <formula>$M$29</formula>
    </cfRule>
  </conditionalFormatting>
  <conditionalFormatting sqref="C40:D44">
    <cfRule type="cellIs" dxfId="10" priority="12" operator="greaterThan">
      <formula>$M$29</formula>
    </cfRule>
  </conditionalFormatting>
  <conditionalFormatting sqref="E51:E56 H51:H56">
    <cfRule type="cellIs" dxfId="9" priority="1" operator="greaterThan">
      <formula>100</formula>
    </cfRule>
  </conditionalFormatting>
  <conditionalFormatting sqref="F18:F22">
    <cfRule type="containsText" dxfId="8" priority="21" operator="containsText" text="False">
      <formula>NOT(ISERROR(SEARCH("False",F18)))</formula>
    </cfRule>
    <cfRule type="containsText" dxfId="7" priority="22" operator="containsText" text="True">
      <formula>NOT(ISERROR(SEARCH("True",F18)))</formula>
    </cfRule>
  </conditionalFormatting>
  <conditionalFormatting sqref="F29:F33">
    <cfRule type="containsText" dxfId="6" priority="5" operator="containsText" text="False">
      <formula>NOT(ISERROR(SEARCH("False",F29)))</formula>
    </cfRule>
    <cfRule type="containsText" dxfId="5" priority="6" operator="containsText" text="True">
      <formula>NOT(ISERROR(SEARCH("True",F29)))</formula>
    </cfRule>
  </conditionalFormatting>
  <conditionalFormatting sqref="F40:F44">
    <cfRule type="containsText" dxfId="4" priority="2" operator="containsText" text="False">
      <formula>NOT(ISERROR(SEARCH("False",F40)))</formula>
    </cfRule>
    <cfRule type="containsText" dxfId="3" priority="3" operator="containsText" text="True">
      <formula>NOT(ISERROR(SEARCH("True",F40)))</formula>
    </cfRule>
  </conditionalFormatting>
  <conditionalFormatting sqref="G18:G22">
    <cfRule type="cellIs" dxfId="2" priority="24" operator="greaterThan">
      <formula>100</formula>
    </cfRule>
  </conditionalFormatting>
  <conditionalFormatting sqref="G29:G33">
    <cfRule type="cellIs" dxfId="1" priority="7" operator="greaterThan">
      <formula>100</formula>
    </cfRule>
  </conditionalFormatting>
  <conditionalFormatting sqref="G40:G44">
    <cfRule type="cellIs" dxfId="0" priority="4" operator="greaterThan">
      <formula>100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C495-3863-4D37-80E0-609C0DE8936B}">
  <dimension ref="B12:L41"/>
  <sheetViews>
    <sheetView showGridLines="0" workbookViewId="0">
      <selection activeCell="C26" sqref="C26"/>
    </sheetView>
  </sheetViews>
  <sheetFormatPr defaultRowHeight="14.4" x14ac:dyDescent="0.3"/>
  <cols>
    <col min="1" max="1" width="5" customWidth="1"/>
    <col min="2" max="2" width="29.44140625" customWidth="1"/>
    <col min="3" max="3" width="21.33203125" customWidth="1"/>
    <col min="4" max="4" width="16.33203125" customWidth="1"/>
    <col min="5" max="5" width="28.88671875" customWidth="1"/>
    <col min="11" max="11" width="15.6640625" customWidth="1"/>
    <col min="12" max="12" width="23.44140625" customWidth="1"/>
    <col min="13" max="13" width="33.6640625" customWidth="1"/>
    <col min="14" max="14" width="20" customWidth="1"/>
    <col min="15" max="15" width="27.33203125" customWidth="1"/>
  </cols>
  <sheetData>
    <row r="12" spans="2:2" ht="23.4" x14ac:dyDescent="0.45">
      <c r="B12" s="2" t="s">
        <v>158</v>
      </c>
    </row>
    <row r="13" spans="2:2" x14ac:dyDescent="0.3">
      <c r="B13" s="1" t="s">
        <v>167</v>
      </c>
    </row>
    <row r="14" spans="2:2" x14ac:dyDescent="0.3">
      <c r="B14" t="s">
        <v>164</v>
      </c>
    </row>
    <row r="15" spans="2:2" x14ac:dyDescent="0.3">
      <c r="B15" s="134" t="s">
        <v>165</v>
      </c>
    </row>
    <row r="17" spans="2:12" x14ac:dyDescent="0.3">
      <c r="B17" s="1" t="s">
        <v>145</v>
      </c>
      <c r="C17" s="131"/>
      <c r="D17" s="133" t="s">
        <v>151</v>
      </c>
    </row>
    <row r="18" spans="2:12" x14ac:dyDescent="0.3">
      <c r="B18" s="130" t="s">
        <v>147</v>
      </c>
      <c r="C18" s="129" t="s">
        <v>150</v>
      </c>
      <c r="D18" s="137">
        <v>3</v>
      </c>
      <c r="F18" t="s">
        <v>152</v>
      </c>
    </row>
    <row r="19" spans="2:12" x14ac:dyDescent="0.3">
      <c r="B19" s="130" t="s">
        <v>65</v>
      </c>
      <c r="C19" s="129" t="s">
        <v>150</v>
      </c>
      <c r="D19" s="138">
        <v>5</v>
      </c>
      <c r="F19" s="127" t="s">
        <v>153</v>
      </c>
    </row>
    <row r="20" spans="2:12" x14ac:dyDescent="0.3">
      <c r="B20" s="130" t="s">
        <v>64</v>
      </c>
      <c r="C20" s="129" t="s">
        <v>150</v>
      </c>
      <c r="D20" s="138">
        <v>8</v>
      </c>
    </row>
    <row r="21" spans="2:12" x14ac:dyDescent="0.3">
      <c r="B21" s="130" t="s">
        <v>146</v>
      </c>
      <c r="C21" s="132" t="s">
        <v>150</v>
      </c>
      <c r="D21" s="139">
        <v>13</v>
      </c>
    </row>
    <row r="23" spans="2:12" ht="43.2" x14ac:dyDescent="0.3">
      <c r="B23" s="135" t="s">
        <v>148</v>
      </c>
      <c r="C23" s="136" t="s">
        <v>149</v>
      </c>
      <c r="D23" s="136" t="s">
        <v>154</v>
      </c>
      <c r="E23" s="136" t="s">
        <v>166</v>
      </c>
      <c r="F23" s="136" t="s">
        <v>156</v>
      </c>
    </row>
    <row r="24" spans="2:12" x14ac:dyDescent="0.3">
      <c r="B24" s="135" t="s">
        <v>147</v>
      </c>
      <c r="C24" s="97"/>
      <c r="D24" s="136">
        <f>C24/D18</f>
        <v>0</v>
      </c>
      <c r="E24" s="136">
        <f>CEILING(D24,1)</f>
        <v>0</v>
      </c>
      <c r="F24" s="136">
        <f>D24-E24</f>
        <v>0</v>
      </c>
    </row>
    <row r="25" spans="2:12" x14ac:dyDescent="0.3">
      <c r="B25" s="135" t="s">
        <v>65</v>
      </c>
      <c r="C25" s="97"/>
      <c r="D25" s="136">
        <f>C25/D19</f>
        <v>0</v>
      </c>
      <c r="E25" s="136">
        <f>FLOOR(D25,1)</f>
        <v>0</v>
      </c>
      <c r="F25" s="136">
        <f>D25-E25</f>
        <v>0</v>
      </c>
      <c r="L25" s="126"/>
    </row>
    <row r="26" spans="2:12" x14ac:dyDescent="0.3">
      <c r="B26" s="135" t="s">
        <v>146</v>
      </c>
      <c r="C26" s="97"/>
      <c r="D26" s="136">
        <f>IF(C27&gt;0,(C26/D21),C26/D20)</f>
        <v>0</v>
      </c>
      <c r="E26" s="136">
        <f>FLOOR(D26,1)</f>
        <v>0</v>
      </c>
      <c r="F26" s="136">
        <f>D26-E26</f>
        <v>0</v>
      </c>
    </row>
    <row r="27" spans="2:12" x14ac:dyDescent="0.3">
      <c r="B27" s="135" t="s">
        <v>155</v>
      </c>
      <c r="C27" s="97"/>
      <c r="D27" s="136"/>
      <c r="E27" s="136"/>
      <c r="F27" s="136"/>
      <c r="H27" s="128"/>
    </row>
    <row r="28" spans="2:12" x14ac:dyDescent="0.3">
      <c r="B28" s="135" t="s">
        <v>159</v>
      </c>
      <c r="C28" s="136">
        <f>SUM(C24:C27)</f>
        <v>0</v>
      </c>
      <c r="D28" s="136">
        <f>SUM(D24:D27)</f>
        <v>0</v>
      </c>
      <c r="E28" s="136">
        <f>SUM(E24:E26)</f>
        <v>0</v>
      </c>
      <c r="F28" s="136">
        <f>CEILING(SUM(F24:F27),1)</f>
        <v>0</v>
      </c>
    </row>
    <row r="30" spans="2:12" ht="23.4" x14ac:dyDescent="0.45">
      <c r="B30" s="2" t="s">
        <v>160</v>
      </c>
      <c r="C30" s="2">
        <f>CEILING(F28,1)+E28</f>
        <v>0</v>
      </c>
    </row>
    <row r="41" spans="3:3" x14ac:dyDescent="0.3">
      <c r="C41" s="127"/>
    </row>
  </sheetData>
  <sheetProtection selectLockedCells="1"/>
  <hyperlinks>
    <hyperlink ref="F19" r:id="rId1" display="https://assets.publishing.service.gov.uk/government/uploads/system/uploads/attachment_data/file/974907/EYFS_framework_-_March_2021.pdf" xr:uid="{A6609A7A-8655-4449-9D1F-DA70C1089E2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596-4E10-487E-B508-407381C03611}">
  <dimension ref="B13:G77"/>
  <sheetViews>
    <sheetView showGridLines="0" workbookViewId="0">
      <selection activeCell="B18" sqref="B18"/>
    </sheetView>
  </sheetViews>
  <sheetFormatPr defaultRowHeight="14.4" x14ac:dyDescent="0.3"/>
  <cols>
    <col min="1" max="1" width="4.109375" customWidth="1"/>
    <col min="2" max="2" width="30.109375" customWidth="1"/>
    <col min="3" max="3" width="27" customWidth="1"/>
    <col min="4" max="4" width="36.6640625" customWidth="1"/>
    <col min="5" max="5" width="26.109375" customWidth="1"/>
    <col min="6" max="6" width="28.44140625" customWidth="1"/>
    <col min="7" max="7" width="36.44140625" customWidth="1"/>
  </cols>
  <sheetData>
    <row r="13" spans="2:7" ht="23.4" x14ac:dyDescent="0.45">
      <c r="B13" s="2" t="s">
        <v>139</v>
      </c>
    </row>
    <row r="15" spans="2:7" ht="30" customHeight="1" x14ac:dyDescent="0.3">
      <c r="B15" s="143" t="s">
        <v>124</v>
      </c>
      <c r="C15" s="143" t="s">
        <v>125</v>
      </c>
      <c r="D15" s="143" t="s">
        <v>126</v>
      </c>
      <c r="E15" s="143" t="s">
        <v>127</v>
      </c>
      <c r="F15" s="143" t="s">
        <v>128</v>
      </c>
      <c r="G15" s="143" t="s">
        <v>129</v>
      </c>
    </row>
    <row r="16" spans="2:7" ht="57.6" x14ac:dyDescent="0.3">
      <c r="B16" s="144" t="s">
        <v>7</v>
      </c>
      <c r="C16" s="145" t="s">
        <v>130</v>
      </c>
      <c r="D16" s="145" t="s">
        <v>131</v>
      </c>
      <c r="E16" s="145" t="s">
        <v>132</v>
      </c>
      <c r="F16" s="145" t="s">
        <v>137</v>
      </c>
      <c r="G16" s="145" t="s">
        <v>136</v>
      </c>
    </row>
    <row r="17" spans="2:7" ht="28.8" x14ac:dyDescent="0.3">
      <c r="B17" s="144" t="s">
        <v>8</v>
      </c>
      <c r="C17" s="146"/>
      <c r="D17" s="145" t="s">
        <v>133</v>
      </c>
      <c r="E17" s="145" t="s">
        <v>132</v>
      </c>
      <c r="F17" s="145" t="s">
        <v>134</v>
      </c>
      <c r="G17" s="145" t="s">
        <v>135</v>
      </c>
    </row>
    <row r="18" spans="2:7" ht="72.75" customHeight="1" x14ac:dyDescent="0.3">
      <c r="B18" s="147"/>
      <c r="C18" s="147"/>
      <c r="D18" s="147"/>
      <c r="E18" s="147"/>
      <c r="F18" s="147"/>
      <c r="G18" s="147"/>
    </row>
    <row r="19" spans="2:7" ht="72.75" customHeight="1" x14ac:dyDescent="0.3">
      <c r="B19" s="147"/>
      <c r="C19" s="147"/>
      <c r="D19" s="147"/>
      <c r="E19" s="147"/>
      <c r="F19" s="147"/>
      <c r="G19" s="147"/>
    </row>
    <row r="20" spans="2:7" ht="72.75" customHeight="1" x14ac:dyDescent="0.3">
      <c r="B20" s="147"/>
      <c r="C20" s="147"/>
      <c r="D20" s="147"/>
      <c r="E20" s="147"/>
      <c r="F20" s="147"/>
      <c r="G20" s="147"/>
    </row>
    <row r="21" spans="2:7" ht="72.75" customHeight="1" x14ac:dyDescent="0.3">
      <c r="B21" s="147"/>
      <c r="C21" s="147"/>
      <c r="D21" s="147"/>
      <c r="E21" s="147"/>
      <c r="F21" s="147"/>
      <c r="G21" s="147"/>
    </row>
    <row r="22" spans="2:7" ht="72.75" customHeight="1" x14ac:dyDescent="0.3">
      <c r="B22" s="147"/>
      <c r="C22" s="147"/>
      <c r="D22" s="147"/>
      <c r="E22" s="147"/>
      <c r="F22" s="147"/>
      <c r="G22" s="147"/>
    </row>
    <row r="23" spans="2:7" ht="72.75" customHeight="1" x14ac:dyDescent="0.3">
      <c r="B23" s="147"/>
      <c r="C23" s="147"/>
      <c r="D23" s="147"/>
      <c r="E23" s="147"/>
      <c r="F23" s="147"/>
      <c r="G23" s="147"/>
    </row>
    <row r="24" spans="2:7" ht="72.75" customHeight="1" x14ac:dyDescent="0.3">
      <c r="B24" s="147"/>
      <c r="C24" s="147"/>
      <c r="D24" s="147"/>
      <c r="E24" s="147"/>
      <c r="F24" s="147"/>
      <c r="G24" s="147"/>
    </row>
    <row r="25" spans="2:7" ht="72.75" customHeight="1" x14ac:dyDescent="0.3">
      <c r="B25" s="147"/>
      <c r="C25" s="147"/>
      <c r="D25" s="147"/>
      <c r="E25" s="147"/>
      <c r="F25" s="147"/>
      <c r="G25" s="147"/>
    </row>
    <row r="26" spans="2:7" ht="72.75" customHeight="1" x14ac:dyDescent="0.3">
      <c r="B26" s="147"/>
      <c r="C26" s="147"/>
      <c r="D26" s="147"/>
      <c r="E26" s="147"/>
      <c r="F26" s="147"/>
      <c r="G26" s="147"/>
    </row>
    <row r="27" spans="2:7" ht="72.75" customHeight="1" x14ac:dyDescent="0.3">
      <c r="B27" s="147"/>
      <c r="C27" s="147"/>
      <c r="D27" s="147"/>
      <c r="E27" s="147"/>
      <c r="F27" s="147"/>
      <c r="G27" s="147"/>
    </row>
    <row r="28" spans="2:7" ht="72.75" customHeight="1" x14ac:dyDescent="0.3">
      <c r="B28" s="147"/>
      <c r="C28" s="147"/>
      <c r="D28" s="147"/>
      <c r="E28" s="147"/>
      <c r="F28" s="147"/>
      <c r="G28" s="147"/>
    </row>
    <row r="29" spans="2:7" ht="72.75" customHeight="1" x14ac:dyDescent="0.3">
      <c r="B29" s="147"/>
      <c r="C29" s="147"/>
      <c r="D29" s="147"/>
      <c r="E29" s="147"/>
      <c r="F29" s="147"/>
      <c r="G29" s="147"/>
    </row>
    <row r="30" spans="2:7" ht="72.75" customHeight="1" x14ac:dyDescent="0.3">
      <c r="B30" s="147"/>
      <c r="C30" s="147"/>
      <c r="D30" s="147"/>
      <c r="E30" s="147"/>
      <c r="F30" s="147"/>
      <c r="G30" s="147"/>
    </row>
    <row r="31" spans="2:7" ht="72.75" customHeight="1" x14ac:dyDescent="0.3">
      <c r="B31" s="147"/>
      <c r="C31" s="147"/>
      <c r="D31" s="147"/>
      <c r="E31" s="147"/>
      <c r="F31" s="147"/>
      <c r="G31" s="147"/>
    </row>
    <row r="32" spans="2:7" ht="72.75" customHeight="1" x14ac:dyDescent="0.3">
      <c r="B32" s="147"/>
      <c r="C32" s="147"/>
      <c r="D32" s="147"/>
      <c r="E32" s="147"/>
      <c r="F32" s="147"/>
      <c r="G32" s="147"/>
    </row>
    <row r="33" spans="2:7" ht="72.75" customHeight="1" x14ac:dyDescent="0.3">
      <c r="B33" s="147"/>
      <c r="C33" s="147"/>
      <c r="D33" s="147"/>
      <c r="E33" s="147"/>
      <c r="F33" s="147"/>
      <c r="G33" s="147"/>
    </row>
    <row r="34" spans="2:7" ht="72.75" customHeight="1" x14ac:dyDescent="0.3">
      <c r="B34" s="147"/>
      <c r="C34" s="147"/>
      <c r="D34" s="147"/>
      <c r="E34" s="147"/>
      <c r="F34" s="147"/>
      <c r="G34" s="147"/>
    </row>
    <row r="35" spans="2:7" ht="72.75" customHeight="1" x14ac:dyDescent="0.3">
      <c r="B35" s="147"/>
      <c r="C35" s="147"/>
      <c r="D35" s="147"/>
      <c r="E35" s="147"/>
      <c r="F35" s="147"/>
      <c r="G35" s="147"/>
    </row>
    <row r="36" spans="2:7" ht="72.75" customHeight="1" x14ac:dyDescent="0.3">
      <c r="B36" s="147"/>
      <c r="C36" s="147"/>
      <c r="D36" s="147"/>
      <c r="E36" s="147"/>
      <c r="F36" s="147"/>
      <c r="G36" s="147"/>
    </row>
    <row r="37" spans="2:7" ht="72.75" customHeight="1" x14ac:dyDescent="0.3">
      <c r="B37" s="147"/>
      <c r="C37" s="147"/>
      <c r="D37" s="147"/>
      <c r="E37" s="147"/>
      <c r="F37" s="147"/>
      <c r="G37" s="147"/>
    </row>
    <row r="38" spans="2:7" ht="72.75" customHeight="1" x14ac:dyDescent="0.3">
      <c r="B38" s="147"/>
      <c r="C38" s="147"/>
      <c r="D38" s="147"/>
      <c r="E38" s="147"/>
      <c r="F38" s="147"/>
      <c r="G38" s="147"/>
    </row>
    <row r="39" spans="2:7" ht="72.75" customHeight="1" x14ac:dyDescent="0.3">
      <c r="B39" s="147"/>
      <c r="C39" s="147"/>
      <c r="D39" s="147"/>
      <c r="E39" s="147"/>
      <c r="F39" s="147"/>
      <c r="G39" s="147"/>
    </row>
    <row r="40" spans="2:7" ht="72.75" customHeight="1" x14ac:dyDescent="0.3">
      <c r="B40" s="147"/>
      <c r="C40" s="147"/>
      <c r="D40" s="147"/>
      <c r="E40" s="147"/>
      <c r="F40" s="147"/>
      <c r="G40" s="147"/>
    </row>
    <row r="41" spans="2:7" ht="72.75" customHeight="1" x14ac:dyDescent="0.3">
      <c r="B41" s="147"/>
      <c r="C41" s="147"/>
      <c r="D41" s="147"/>
      <c r="E41" s="147"/>
      <c r="F41" s="147"/>
      <c r="G41" s="147"/>
    </row>
    <row r="42" spans="2:7" ht="72.75" customHeight="1" x14ac:dyDescent="0.3">
      <c r="B42" s="147"/>
      <c r="C42" s="147"/>
      <c r="D42" s="147"/>
      <c r="E42" s="147"/>
      <c r="F42" s="147"/>
      <c r="G42" s="147"/>
    </row>
    <row r="43" spans="2:7" ht="72.75" customHeight="1" x14ac:dyDescent="0.3">
      <c r="B43" s="147"/>
      <c r="C43" s="147"/>
      <c r="D43" s="147"/>
      <c r="E43" s="147"/>
      <c r="F43" s="147"/>
      <c r="G43" s="147"/>
    </row>
    <row r="44" spans="2:7" ht="72.75" customHeight="1" x14ac:dyDescent="0.3">
      <c r="B44" s="147"/>
      <c r="C44" s="147"/>
      <c r="D44" s="147"/>
      <c r="E44" s="147"/>
      <c r="F44" s="147"/>
      <c r="G44" s="147"/>
    </row>
    <row r="45" spans="2:7" ht="72.75" customHeight="1" x14ac:dyDescent="0.3">
      <c r="B45" s="147"/>
      <c r="C45" s="147"/>
      <c r="D45" s="147"/>
      <c r="E45" s="147"/>
      <c r="F45" s="147"/>
      <c r="G45" s="147"/>
    </row>
    <row r="46" spans="2:7" ht="72.75" customHeight="1" x14ac:dyDescent="0.3">
      <c r="B46" s="147"/>
      <c r="C46" s="147"/>
      <c r="D46" s="147"/>
      <c r="E46" s="147"/>
      <c r="F46" s="147"/>
      <c r="G46" s="147"/>
    </row>
    <row r="47" spans="2:7" ht="72.75" customHeight="1" x14ac:dyDescent="0.3">
      <c r="B47" s="147"/>
      <c r="C47" s="147"/>
      <c r="D47" s="147"/>
      <c r="E47" s="147"/>
      <c r="F47" s="147"/>
      <c r="G47" s="147"/>
    </row>
    <row r="48" spans="2:7" ht="72.75" customHeight="1" x14ac:dyDescent="0.3">
      <c r="B48" s="147"/>
      <c r="C48" s="147"/>
      <c r="D48" s="147"/>
      <c r="E48" s="147"/>
      <c r="F48" s="147"/>
      <c r="G48" s="147"/>
    </row>
    <row r="49" spans="2:7" ht="72.75" customHeight="1" x14ac:dyDescent="0.3">
      <c r="B49" s="147"/>
      <c r="C49" s="147"/>
      <c r="D49" s="147"/>
      <c r="E49" s="147"/>
      <c r="F49" s="147"/>
      <c r="G49" s="147"/>
    </row>
    <row r="50" spans="2:7" ht="72.75" customHeight="1" x14ac:dyDescent="0.3">
      <c r="B50" s="147"/>
      <c r="C50" s="147"/>
      <c r="D50" s="147"/>
      <c r="E50" s="147"/>
      <c r="F50" s="147"/>
      <c r="G50" s="147"/>
    </row>
    <row r="51" spans="2:7" ht="72.75" customHeight="1" x14ac:dyDescent="0.3">
      <c r="B51" s="147"/>
      <c r="C51" s="147"/>
      <c r="D51" s="147"/>
      <c r="E51" s="147"/>
      <c r="F51" s="147"/>
      <c r="G51" s="147"/>
    </row>
    <row r="52" spans="2:7" ht="72.75" customHeight="1" x14ac:dyDescent="0.3">
      <c r="B52" s="147"/>
      <c r="C52" s="147"/>
      <c r="D52" s="147"/>
      <c r="E52" s="147"/>
      <c r="F52" s="147"/>
      <c r="G52" s="147"/>
    </row>
    <row r="53" spans="2:7" ht="72.75" customHeight="1" x14ac:dyDescent="0.3">
      <c r="B53" s="147"/>
      <c r="C53" s="147"/>
      <c r="D53" s="147"/>
      <c r="E53" s="147"/>
      <c r="F53" s="147"/>
      <c r="G53" s="147"/>
    </row>
    <row r="54" spans="2:7" ht="72.75" customHeight="1" x14ac:dyDescent="0.3">
      <c r="B54" s="147"/>
      <c r="C54" s="147"/>
      <c r="D54" s="147"/>
      <c r="E54" s="147"/>
      <c r="F54" s="147"/>
      <c r="G54" s="147"/>
    </row>
    <row r="55" spans="2:7" ht="72.75" customHeight="1" x14ac:dyDescent="0.3">
      <c r="B55" s="147"/>
      <c r="C55" s="147"/>
      <c r="D55" s="147"/>
      <c r="E55" s="147"/>
      <c r="F55" s="147"/>
      <c r="G55" s="147"/>
    </row>
    <row r="56" spans="2:7" ht="72.75" customHeight="1" x14ac:dyDescent="0.3">
      <c r="B56" s="147"/>
      <c r="C56" s="147"/>
      <c r="D56" s="147"/>
      <c r="E56" s="147"/>
      <c r="F56" s="147"/>
      <c r="G56" s="147"/>
    </row>
    <row r="57" spans="2:7" ht="72.75" customHeight="1" x14ac:dyDescent="0.3">
      <c r="B57" s="147"/>
      <c r="C57" s="147"/>
      <c r="D57" s="147"/>
      <c r="E57" s="147"/>
      <c r="F57" s="147"/>
      <c r="G57" s="147"/>
    </row>
    <row r="58" spans="2:7" ht="72.75" customHeight="1" x14ac:dyDescent="0.3">
      <c r="B58" s="147"/>
      <c r="C58" s="147"/>
      <c r="D58" s="147"/>
      <c r="E58" s="147"/>
      <c r="F58" s="147"/>
      <c r="G58" s="147"/>
    </row>
    <row r="59" spans="2:7" ht="72.75" customHeight="1" x14ac:dyDescent="0.3">
      <c r="B59" s="147"/>
      <c r="C59" s="147"/>
      <c r="D59" s="147"/>
      <c r="E59" s="147"/>
      <c r="F59" s="147"/>
      <c r="G59" s="147"/>
    </row>
    <row r="60" spans="2:7" ht="72.75" customHeight="1" x14ac:dyDescent="0.3">
      <c r="B60" s="147"/>
      <c r="C60" s="147"/>
      <c r="D60" s="147"/>
      <c r="E60" s="147"/>
      <c r="F60" s="147"/>
      <c r="G60" s="147"/>
    </row>
    <row r="61" spans="2:7" ht="72.75" customHeight="1" x14ac:dyDescent="0.3">
      <c r="B61" s="147"/>
      <c r="C61" s="147"/>
      <c r="D61" s="147"/>
      <c r="E61" s="147"/>
      <c r="F61" s="147"/>
      <c r="G61" s="147"/>
    </row>
    <row r="62" spans="2:7" ht="72.75" customHeight="1" x14ac:dyDescent="0.3">
      <c r="B62" s="147"/>
      <c r="C62" s="147"/>
      <c r="D62" s="147"/>
      <c r="E62" s="147"/>
      <c r="F62" s="147"/>
      <c r="G62" s="147"/>
    </row>
    <row r="63" spans="2:7" ht="72.75" customHeight="1" x14ac:dyDescent="0.3">
      <c r="B63" s="147"/>
      <c r="C63" s="147"/>
      <c r="D63" s="147"/>
      <c r="E63" s="147"/>
      <c r="F63" s="147"/>
      <c r="G63" s="147"/>
    </row>
    <row r="64" spans="2:7" ht="72.75" customHeight="1" x14ac:dyDescent="0.3">
      <c r="B64" s="147"/>
      <c r="C64" s="147"/>
      <c r="D64" s="147"/>
      <c r="E64" s="147"/>
      <c r="F64" s="147"/>
      <c r="G64" s="147"/>
    </row>
    <row r="65" spans="2:7" ht="72.75" customHeight="1" x14ac:dyDescent="0.3">
      <c r="B65" s="147"/>
      <c r="C65" s="147"/>
      <c r="D65" s="147"/>
      <c r="E65" s="147"/>
      <c r="F65" s="147"/>
      <c r="G65" s="147"/>
    </row>
    <row r="66" spans="2:7" ht="72.75" customHeight="1" x14ac:dyDescent="0.3">
      <c r="B66" s="147"/>
      <c r="C66" s="147"/>
      <c r="D66" s="147"/>
      <c r="E66" s="147"/>
      <c r="F66" s="147"/>
      <c r="G66" s="147"/>
    </row>
    <row r="67" spans="2:7" ht="72.75" customHeight="1" x14ac:dyDescent="0.3">
      <c r="B67" s="147"/>
      <c r="C67" s="147"/>
      <c r="D67" s="147"/>
      <c r="E67" s="147"/>
      <c r="F67" s="147"/>
      <c r="G67" s="147"/>
    </row>
    <row r="68" spans="2:7" ht="72.75" customHeight="1" x14ac:dyDescent="0.3">
      <c r="B68" s="147"/>
      <c r="C68" s="147"/>
      <c r="D68" s="147"/>
      <c r="E68" s="147"/>
      <c r="F68" s="147"/>
      <c r="G68" s="147"/>
    </row>
    <row r="69" spans="2:7" ht="72.75" customHeight="1" x14ac:dyDescent="0.3">
      <c r="B69" s="147"/>
      <c r="C69" s="147"/>
      <c r="D69" s="147"/>
      <c r="E69" s="147"/>
      <c r="F69" s="147"/>
      <c r="G69" s="147"/>
    </row>
    <row r="70" spans="2:7" ht="72.75" customHeight="1" x14ac:dyDescent="0.3">
      <c r="B70" s="147"/>
      <c r="C70" s="147"/>
      <c r="D70" s="147"/>
      <c r="E70" s="147"/>
      <c r="F70" s="147"/>
      <c r="G70" s="147"/>
    </row>
    <row r="71" spans="2:7" ht="72.75" customHeight="1" x14ac:dyDescent="0.3">
      <c r="B71" s="147"/>
      <c r="C71" s="147"/>
      <c r="D71" s="147"/>
      <c r="E71" s="147"/>
      <c r="F71" s="147"/>
      <c r="G71" s="147"/>
    </row>
    <row r="72" spans="2:7" ht="72.75" customHeight="1" x14ac:dyDescent="0.3">
      <c r="B72" s="147"/>
      <c r="C72" s="147"/>
      <c r="D72" s="147"/>
      <c r="E72" s="147"/>
      <c r="F72" s="147"/>
      <c r="G72" s="147"/>
    </row>
    <row r="73" spans="2:7" ht="72.75" customHeight="1" x14ac:dyDescent="0.3">
      <c r="B73" s="147"/>
      <c r="C73" s="147"/>
      <c r="D73" s="147"/>
      <c r="E73" s="147"/>
      <c r="F73" s="147"/>
      <c r="G73" s="147"/>
    </row>
    <row r="74" spans="2:7" ht="72.75" customHeight="1" x14ac:dyDescent="0.3">
      <c r="B74" s="147"/>
      <c r="C74" s="147"/>
      <c r="D74" s="147"/>
      <c r="E74" s="147"/>
      <c r="F74" s="147"/>
      <c r="G74" s="147"/>
    </row>
    <row r="75" spans="2:7" ht="72.75" customHeight="1" x14ac:dyDescent="0.3">
      <c r="B75" s="147"/>
      <c r="C75" s="147"/>
      <c r="D75" s="147"/>
      <c r="E75" s="147"/>
      <c r="F75" s="147"/>
      <c r="G75" s="147"/>
    </row>
    <row r="76" spans="2:7" ht="72.75" customHeight="1" x14ac:dyDescent="0.3">
      <c r="B76" s="147"/>
      <c r="C76" s="147"/>
      <c r="D76" s="147"/>
      <c r="E76" s="147"/>
      <c r="F76" s="147"/>
      <c r="G76" s="147"/>
    </row>
    <row r="77" spans="2:7" ht="72.75" customHeight="1" x14ac:dyDescent="0.3">
      <c r="B77" s="147"/>
      <c r="C77" s="147"/>
      <c r="D77" s="147"/>
      <c r="E77" s="147"/>
      <c r="F77" s="147"/>
      <c r="G77" s="147"/>
    </row>
  </sheetData>
  <sheetProtection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Cashflow Calculator</vt:lpstr>
      <vt:lpstr>Breakeven Calculator</vt:lpstr>
      <vt:lpstr>Occupancy Calculator</vt:lpstr>
      <vt:lpstr>Ratios Calculator</vt:lpstr>
      <vt:lpstr>Marketing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FISHPOOL, Bernadette</dc:creator>
  <cp:lastModifiedBy>FISHPOOL, Bernadette</cp:lastModifiedBy>
  <dcterms:created xsi:type="dcterms:W3CDTF">2024-11-04T09:06:57Z</dcterms:created>
  <dcterms:modified xsi:type="dcterms:W3CDTF">2025-07-28T11:40:25Z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ac1526-9c6d-4857-86e4-a9ff5134728c_Enabled">
    <vt:lpwstr>true</vt:lpwstr>
  </property>
  <property fmtid="{D5CDD505-2E9C-101B-9397-08002B2CF9AE}" pid="3" name="MSIP_Label_04ac1526-9c6d-4857-86e4-a9ff5134728c_SetDate">
    <vt:lpwstr>2024-11-04T09:07:10Z</vt:lpwstr>
  </property>
  <property fmtid="{D5CDD505-2E9C-101B-9397-08002B2CF9AE}" pid="4" name="MSIP_Label_04ac1526-9c6d-4857-86e4-a9ff5134728c_Method">
    <vt:lpwstr>Standard</vt:lpwstr>
  </property>
  <property fmtid="{D5CDD505-2E9C-101B-9397-08002B2CF9AE}" pid="5" name="MSIP_Label_04ac1526-9c6d-4857-86e4-a9ff5134728c_Name">
    <vt:lpwstr>Of-Financial</vt:lpwstr>
  </property>
  <property fmtid="{D5CDD505-2E9C-101B-9397-08002B2CF9AE}" pid="6" name="MSIP_Label_04ac1526-9c6d-4857-86e4-a9ff5134728c_SiteId">
    <vt:lpwstr>5faec754-64e3-4014-9bcc-e72fc73ba312</vt:lpwstr>
  </property>
  <property fmtid="{D5CDD505-2E9C-101B-9397-08002B2CF9AE}" pid="7" name="MSIP_Label_04ac1526-9c6d-4857-86e4-a9ff5134728c_ActionId">
    <vt:lpwstr>cce20de2-8f98-4118-adfc-a44a7cc2e179</vt:lpwstr>
  </property>
  <property fmtid="{D5CDD505-2E9C-101B-9397-08002B2CF9AE}" pid="8" name="MSIP_Label_04ac1526-9c6d-4857-86e4-a9ff5134728c_ContentBits">
    <vt:lpwstr>1</vt:lpwstr>
  </property>
</Properties>
</file>