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loucestershirecc-my.sharepoint.com/personal/bernadette_fishpool_gloucestershire_gov_uk/Documents/My Files/"/>
    </mc:Choice>
  </mc:AlternateContent>
  <xr:revisionPtr revIDLastSave="0" documentId="8_{B8F7B6B6-9740-40A7-B6BE-258B8BA34935}" xr6:coauthVersionLast="47" xr6:coauthVersionMax="47" xr10:uidLastSave="{00000000-0000-0000-0000-000000000000}"/>
  <bookViews>
    <workbookView xWindow="34440" yWindow="-120" windowWidth="29040" windowHeight="15720" xr2:uid="{5233DD3A-4F0C-4D58-8F74-2BBF7275BD6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1" l="1"/>
  <c r="M70" i="1" s="1"/>
  <c r="P64" i="1"/>
  <c r="N70" i="1" s="1"/>
  <c r="P63" i="1"/>
  <c r="N71" i="1" s="1"/>
  <c r="L63" i="1"/>
  <c r="M71" i="1" s="1"/>
  <c r="H64" i="1"/>
  <c r="L70" i="1" s="1"/>
  <c r="H63" i="1"/>
  <c r="L71" i="1" s="1"/>
  <c r="Q58" i="1"/>
  <c r="P58" i="1"/>
  <c r="O58" i="1"/>
  <c r="N58" i="1"/>
  <c r="M58" i="1"/>
  <c r="L58" i="1"/>
  <c r="K58" i="1"/>
  <c r="J58" i="1"/>
  <c r="Q64" i="1"/>
  <c r="Q70" i="1" s="1"/>
  <c r="O64" i="1"/>
  <c r="K70" i="1" s="1"/>
  <c r="N64" i="1"/>
  <c r="H70" i="1" s="1"/>
  <c r="Q63" i="1"/>
  <c r="Q71" i="1" s="1"/>
  <c r="O63" i="1"/>
  <c r="K71" i="1" s="1"/>
  <c r="N63" i="1"/>
  <c r="H71" i="1" s="1"/>
  <c r="Q62" i="1"/>
  <c r="Q72" i="1" s="1"/>
  <c r="P62" i="1"/>
  <c r="N72" i="1" s="1"/>
  <c r="O62" i="1"/>
  <c r="K72" i="1" s="1"/>
  <c r="N62" i="1"/>
  <c r="H72" i="1" s="1"/>
  <c r="M64" i="1"/>
  <c r="P70" i="1" s="1"/>
  <c r="K64" i="1"/>
  <c r="J70" i="1" s="1"/>
  <c r="J64" i="1"/>
  <c r="G70" i="1" s="1"/>
  <c r="M63" i="1"/>
  <c r="P71" i="1" s="1"/>
  <c r="K63" i="1"/>
  <c r="J71" i="1" s="1"/>
  <c r="J63" i="1"/>
  <c r="G71" i="1" s="1"/>
  <c r="M62" i="1"/>
  <c r="P72" i="1" s="1"/>
  <c r="L62" i="1"/>
  <c r="M72" i="1" s="1"/>
  <c r="K62" i="1"/>
  <c r="J72" i="1" s="1"/>
  <c r="J62" i="1"/>
  <c r="G72" i="1" s="1"/>
  <c r="I64" i="1"/>
  <c r="O70" i="1" s="1"/>
  <c r="I63" i="1"/>
  <c r="O71" i="1" s="1"/>
  <c r="I62" i="1"/>
  <c r="O72" i="1" s="1"/>
  <c r="H62" i="1"/>
  <c r="L72" i="1" s="1"/>
  <c r="G64" i="1"/>
  <c r="I70" i="1" s="1"/>
  <c r="G63" i="1"/>
  <c r="I71" i="1" s="1"/>
  <c r="G62" i="1"/>
  <c r="I72" i="1" s="1"/>
  <c r="D72" i="1"/>
  <c r="D71" i="1"/>
  <c r="D70" i="1"/>
  <c r="B58" i="1"/>
  <c r="F58" i="1"/>
  <c r="G58" i="1"/>
  <c r="H58" i="1"/>
  <c r="I58" i="1"/>
  <c r="F62" i="1"/>
  <c r="F72" i="1" s="1"/>
  <c r="F63" i="1"/>
  <c r="F71" i="1" s="1"/>
  <c r="F64" i="1"/>
  <c r="F70" i="1" s="1"/>
  <c r="F68" i="1"/>
  <c r="I68" i="1"/>
  <c r="L68" i="1"/>
  <c r="O68" i="1"/>
</calcChain>
</file>

<file path=xl/sharedStrings.xml><?xml version="1.0" encoding="utf-8"?>
<sst xmlns="http://schemas.openxmlformats.org/spreadsheetml/2006/main" count="117" uniqueCount="70">
  <si>
    <t>Add setting name</t>
  </si>
  <si>
    <t>Add ofsted ref</t>
  </si>
  <si>
    <t>Type here to input academic year, e.g. 2025/2026</t>
  </si>
  <si>
    <t>DATA</t>
  </si>
  <si>
    <t>October</t>
  </si>
  <si>
    <t>January</t>
  </si>
  <si>
    <t>April</t>
  </si>
  <si>
    <t>Gender</t>
  </si>
  <si>
    <t>SEND</t>
  </si>
  <si>
    <t>Emotional Resilience</t>
  </si>
  <si>
    <t>Language &amp; Cognition</t>
  </si>
  <si>
    <t>Daily Living Skills</t>
  </si>
  <si>
    <t>Family Support</t>
  </si>
  <si>
    <t>Child 1</t>
  </si>
  <si>
    <t>Child 2</t>
  </si>
  <si>
    <t>Child 3</t>
  </si>
  <si>
    <t>Child 4</t>
  </si>
  <si>
    <t>Child 5</t>
  </si>
  <si>
    <t>Child 6</t>
  </si>
  <si>
    <t>Child 7</t>
  </si>
  <si>
    <t>Child 8</t>
  </si>
  <si>
    <t>Child 9</t>
  </si>
  <si>
    <t>Child 10</t>
  </si>
  <si>
    <t>Child 11</t>
  </si>
  <si>
    <t>Child 12</t>
  </si>
  <si>
    <t>Child 13</t>
  </si>
  <si>
    <t>Child 14</t>
  </si>
  <si>
    <t>Child 15</t>
  </si>
  <si>
    <t>Child 16</t>
  </si>
  <si>
    <t>Child 17</t>
  </si>
  <si>
    <t>Child 18</t>
  </si>
  <si>
    <t>Child 19</t>
  </si>
  <si>
    <t>Child 20</t>
  </si>
  <si>
    <t>Child 21</t>
  </si>
  <si>
    <t>Child 22</t>
  </si>
  <si>
    <t>Child 23</t>
  </si>
  <si>
    <t>Child 24</t>
  </si>
  <si>
    <t>Child 25</t>
  </si>
  <si>
    <t>Child 26</t>
  </si>
  <si>
    <t>Child 27</t>
  </si>
  <si>
    <t>Child 28</t>
  </si>
  <si>
    <t>Child 29</t>
  </si>
  <si>
    <t>Child 30</t>
  </si>
  <si>
    <t>Child 31</t>
  </si>
  <si>
    <t>Child 32</t>
  </si>
  <si>
    <t>Child 33</t>
  </si>
  <si>
    <t>Child 34</t>
  </si>
  <si>
    <t>Child 35</t>
  </si>
  <si>
    <t>Child 36</t>
  </si>
  <si>
    <t>Child 37</t>
  </si>
  <si>
    <t>Child 38</t>
  </si>
  <si>
    <t>Child 39</t>
  </si>
  <si>
    <t>Child 40</t>
  </si>
  <si>
    <t>Child 41</t>
  </si>
  <si>
    <t>Child 42</t>
  </si>
  <si>
    <t>Child 43</t>
  </si>
  <si>
    <t>Child 44</t>
  </si>
  <si>
    <t>Child 45</t>
  </si>
  <si>
    <t>Child 46</t>
  </si>
  <si>
    <t>Child 47</t>
  </si>
  <si>
    <t>Child 48</t>
  </si>
  <si>
    <t>Child 49</t>
  </si>
  <si>
    <t>Child 50</t>
  </si>
  <si>
    <t>Green</t>
  </si>
  <si>
    <t>Amber</t>
  </si>
  <si>
    <t>Red</t>
  </si>
  <si>
    <t>Oct</t>
  </si>
  <si>
    <t>Jan</t>
  </si>
  <si>
    <t>Apr</t>
  </si>
  <si>
    <t>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</si>
</sst>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b/>
      <sz val="22"/>
      <color theme="3" tint="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4" xfId="0" applyBorder="1"/>
    <xf numFmtId="0" fontId="0" fillId="0" borderId="4" xfId="0" applyBorder="1" applyProtection="1">
      <protection locked="0"/>
    </xf>
    <xf numFmtId="2" fontId="0" fillId="2" borderId="4" xfId="0" applyNumberFormat="1" applyFill="1" applyBorder="1"/>
    <xf numFmtId="0" fontId="0" fillId="0" borderId="0" xfId="0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</cellXfs>
  <cellStyles count="1">
    <cellStyle name="Normal" xfId="0" builtinId="0"/>
  </cellStyles>
  <dxfs count="48"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3231-AED2-44C1-8C11-10E5C270938B}">
  <dimension ref="B1:Q72"/>
  <sheetViews>
    <sheetView tabSelected="1" workbookViewId="0">
      <selection activeCell="S10" sqref="S10"/>
    </sheetView>
  </sheetViews>
  <sheetFormatPr defaultRowHeight="14.5" x14ac:dyDescent="0.35"/>
  <cols>
    <col min="1" max="1" width="0.81640625" customWidth="1"/>
    <col min="2" max="2" width="8.453125" customWidth="1"/>
    <col min="3" max="3" width="6.81640625" bestFit="1" customWidth="1"/>
    <col min="4" max="4" width="6.453125" bestFit="1" customWidth="1"/>
    <col min="5" max="5" width="8.453125" customWidth="1"/>
    <col min="6" max="6" width="18.81640625" bestFit="1" customWidth="1"/>
    <col min="7" max="7" width="19.453125" bestFit="1" customWidth="1"/>
    <col min="8" max="8" width="15.453125" bestFit="1" customWidth="1"/>
    <col min="9" max="9" width="13.54296875" bestFit="1" customWidth="1"/>
    <col min="10" max="10" width="18.81640625" bestFit="1" customWidth="1"/>
    <col min="11" max="11" width="19.453125" bestFit="1" customWidth="1"/>
    <col min="12" max="12" width="15.453125" bestFit="1" customWidth="1"/>
    <col min="13" max="13" width="13.54296875" bestFit="1" customWidth="1"/>
    <col min="14" max="14" width="18.81640625" bestFit="1" customWidth="1"/>
    <col min="15" max="15" width="19.453125" bestFit="1" customWidth="1"/>
    <col min="16" max="16" width="15.453125" bestFit="1" customWidth="1"/>
    <col min="17" max="17" width="13.54296875" bestFit="1" customWidth="1"/>
  </cols>
  <sheetData>
    <row r="1" spans="2:17" ht="28.5" x14ac:dyDescent="0.65">
      <c r="B1" s="1" t="s">
        <v>0</v>
      </c>
      <c r="C1" s="1"/>
      <c r="D1" s="1"/>
      <c r="E1" s="1"/>
      <c r="H1" s="1" t="s">
        <v>1</v>
      </c>
      <c r="K1" s="2" t="s">
        <v>2</v>
      </c>
    </row>
    <row r="2" spans="2:17" ht="15.65" customHeight="1" thickBot="1" x14ac:dyDescent="0.4"/>
    <row r="3" spans="2:17" x14ac:dyDescent="0.35">
      <c r="B3" t="s">
        <v>3</v>
      </c>
      <c r="F3" s="13" t="s">
        <v>4</v>
      </c>
      <c r="G3" s="14"/>
      <c r="H3" s="14"/>
      <c r="I3" s="15"/>
      <c r="J3" s="13" t="s">
        <v>5</v>
      </c>
      <c r="K3" s="14"/>
      <c r="L3" s="14"/>
      <c r="M3" s="15"/>
      <c r="N3" s="13" t="s">
        <v>6</v>
      </c>
      <c r="O3" s="14"/>
      <c r="P3" s="14"/>
      <c r="Q3" s="15"/>
    </row>
    <row r="4" spans="2:17" ht="16.5" customHeight="1" x14ac:dyDescent="0.35">
      <c r="C4" s="3" t="s">
        <v>7</v>
      </c>
      <c r="D4" s="3" t="s">
        <v>8</v>
      </c>
      <c r="E4" s="3" t="s">
        <v>69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9</v>
      </c>
      <c r="O4" s="3" t="s">
        <v>10</v>
      </c>
      <c r="P4" s="3" t="s">
        <v>11</v>
      </c>
      <c r="Q4" s="3" t="s">
        <v>12</v>
      </c>
    </row>
    <row r="5" spans="2:17" x14ac:dyDescent="0.35">
      <c r="B5" t="s">
        <v>13</v>
      </c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x14ac:dyDescent="0.35">
      <c r="B6" t="s">
        <v>14</v>
      </c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2:17" x14ac:dyDescent="0.35">
      <c r="B7" t="s">
        <v>15</v>
      </c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2:17" x14ac:dyDescent="0.35">
      <c r="B8" t="s">
        <v>16</v>
      </c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x14ac:dyDescent="0.35">
      <c r="B9" t="s">
        <v>17</v>
      </c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x14ac:dyDescent="0.35">
      <c r="B10" t="s">
        <v>18</v>
      </c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x14ac:dyDescent="0.35">
      <c r="B11" t="s">
        <v>19</v>
      </c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x14ac:dyDescent="0.35">
      <c r="B12" t="s">
        <v>20</v>
      </c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x14ac:dyDescent="0.35">
      <c r="B13" t="s">
        <v>21</v>
      </c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x14ac:dyDescent="0.35">
      <c r="B14" t="s">
        <v>22</v>
      </c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x14ac:dyDescent="0.35">
      <c r="B15" t="s">
        <v>23</v>
      </c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x14ac:dyDescent="0.35">
      <c r="B16" t="s">
        <v>24</v>
      </c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17" x14ac:dyDescent="0.35">
      <c r="B17" t="s">
        <v>25</v>
      </c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 x14ac:dyDescent="0.35">
      <c r="B18" t="s">
        <v>26</v>
      </c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x14ac:dyDescent="0.35">
      <c r="B19" t="s">
        <v>27</v>
      </c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17" x14ac:dyDescent="0.35">
      <c r="B20" t="s">
        <v>28</v>
      </c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17" x14ac:dyDescent="0.35">
      <c r="B21" t="s">
        <v>29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17" x14ac:dyDescent="0.35">
      <c r="B22" t="s">
        <v>30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17" x14ac:dyDescent="0.35">
      <c r="B23" t="s">
        <v>31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17" x14ac:dyDescent="0.35">
      <c r="B24" t="s">
        <v>32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x14ac:dyDescent="0.35">
      <c r="B25" t="s">
        <v>33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7" x14ac:dyDescent="0.35">
      <c r="B26" t="s">
        <v>34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17" x14ac:dyDescent="0.35">
      <c r="B27" t="s">
        <v>35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17" x14ac:dyDescent="0.35">
      <c r="B28" t="s">
        <v>36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17" x14ac:dyDescent="0.35">
      <c r="B29" t="s">
        <v>37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x14ac:dyDescent="0.35">
      <c r="B30" t="s">
        <v>38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x14ac:dyDescent="0.35">
      <c r="B31" t="s">
        <v>39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7" x14ac:dyDescent="0.35">
      <c r="B32" t="s">
        <v>40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x14ac:dyDescent="0.35">
      <c r="B33" t="s">
        <v>41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x14ac:dyDescent="0.35">
      <c r="B34" t="s">
        <v>42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x14ac:dyDescent="0.35">
      <c r="B35" t="s">
        <v>43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x14ac:dyDescent="0.35">
      <c r="B36" t="s">
        <v>44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7" ht="13.9" customHeight="1" x14ac:dyDescent="0.35">
      <c r="B37" s="6" t="s">
        <v>45</v>
      </c>
      <c r="C37" s="3"/>
      <c r="D37" s="8"/>
      <c r="E37" s="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7" x14ac:dyDescent="0.35">
      <c r="B38" t="s">
        <v>46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x14ac:dyDescent="0.35">
      <c r="B39" t="s">
        <v>47</v>
      </c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2:17" x14ac:dyDescent="0.35">
      <c r="B40" t="s">
        <v>48</v>
      </c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2:17" x14ac:dyDescent="0.35">
      <c r="B41" t="s">
        <v>49</v>
      </c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2:17" x14ac:dyDescent="0.35">
      <c r="B42" t="s">
        <v>50</v>
      </c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2:17" x14ac:dyDescent="0.35">
      <c r="B43" t="s">
        <v>51</v>
      </c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2:17" x14ac:dyDescent="0.35">
      <c r="B44" t="s">
        <v>52</v>
      </c>
      <c r="C44" s="3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2:17" x14ac:dyDescent="0.35">
      <c r="B45" t="s">
        <v>53</v>
      </c>
      <c r="C45" s="3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2:17" x14ac:dyDescent="0.35">
      <c r="B46" t="s">
        <v>54</v>
      </c>
      <c r="C46" s="3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2:17" x14ac:dyDescent="0.35">
      <c r="B47" t="s">
        <v>55</v>
      </c>
      <c r="C47" s="3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2:17" x14ac:dyDescent="0.35">
      <c r="B48" t="s">
        <v>56</v>
      </c>
      <c r="C48" s="3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2:17" x14ac:dyDescent="0.35">
      <c r="B49" t="s">
        <v>57</v>
      </c>
      <c r="C49" s="3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2:17" x14ac:dyDescent="0.35">
      <c r="B50" t="s">
        <v>58</v>
      </c>
      <c r="C50" s="3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2:17" x14ac:dyDescent="0.35">
      <c r="B51" t="s">
        <v>59</v>
      </c>
      <c r="C51" s="3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2:17" x14ac:dyDescent="0.35">
      <c r="B52" t="s">
        <v>60</v>
      </c>
      <c r="C52" s="3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2:17" x14ac:dyDescent="0.35">
      <c r="B53" t="s">
        <v>61</v>
      </c>
      <c r="C53" s="3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2:17" x14ac:dyDescent="0.35">
      <c r="B54" t="s">
        <v>62</v>
      </c>
      <c r="C54" s="3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2:17" ht="15" thickBot="1" x14ac:dyDescent="0.4"/>
    <row r="56" spans="2:17" x14ac:dyDescent="0.35">
      <c r="F56" s="13" t="s">
        <v>4</v>
      </c>
      <c r="G56" s="14"/>
      <c r="H56" s="14"/>
      <c r="I56" s="15"/>
      <c r="J56" s="16" t="s">
        <v>5</v>
      </c>
      <c r="K56" s="17"/>
      <c r="L56" s="17"/>
      <c r="M56" s="18"/>
      <c r="N56" s="16" t="s">
        <v>6</v>
      </c>
      <c r="O56" s="17"/>
      <c r="P56" s="17"/>
      <c r="Q56" s="18"/>
    </row>
    <row r="57" spans="2:17" x14ac:dyDescent="0.35">
      <c r="F57" s="3" t="s">
        <v>9</v>
      </c>
      <c r="G57" s="3" t="s">
        <v>10</v>
      </c>
      <c r="H57" s="3" t="s">
        <v>11</v>
      </c>
      <c r="I57" s="3" t="s">
        <v>12</v>
      </c>
      <c r="J57" s="3" t="s">
        <v>9</v>
      </c>
      <c r="K57" s="3" t="s">
        <v>10</v>
      </c>
      <c r="L57" s="3" t="s">
        <v>11</v>
      </c>
      <c r="M57" s="3" t="s">
        <v>12</v>
      </c>
      <c r="N57" s="3" t="s">
        <v>9</v>
      </c>
      <c r="O57" s="3" t="s">
        <v>10</v>
      </c>
      <c r="P57" s="3" t="s">
        <v>11</v>
      </c>
      <c r="Q57" s="3" t="s">
        <v>12</v>
      </c>
    </row>
    <row r="58" spans="2:17" x14ac:dyDescent="0.35">
      <c r="B58" t="str">
        <f>B1</f>
        <v>Add setting name</v>
      </c>
      <c r="F58" s="5" t="e">
        <f t="shared" ref="F58:Q58" si="0">SUM(F5:F54)/(COUNT(F5:F54)-COUNTIF(F5:F54," "))</f>
        <v>#DIV/0!</v>
      </c>
      <c r="G58" s="5" t="e">
        <f t="shared" si="0"/>
        <v>#DIV/0!</v>
      </c>
      <c r="H58" s="5" t="e">
        <f t="shared" si="0"/>
        <v>#DIV/0!</v>
      </c>
      <c r="I58" s="5" t="e">
        <f t="shared" si="0"/>
        <v>#DIV/0!</v>
      </c>
      <c r="J58" s="5" t="e">
        <f t="shared" si="0"/>
        <v>#DIV/0!</v>
      </c>
      <c r="K58" s="5" t="e">
        <f t="shared" si="0"/>
        <v>#DIV/0!</v>
      </c>
      <c r="L58" s="5" t="e">
        <f t="shared" si="0"/>
        <v>#DIV/0!</v>
      </c>
      <c r="M58" s="5" t="e">
        <f t="shared" si="0"/>
        <v>#DIV/0!</v>
      </c>
      <c r="N58" s="5" t="e">
        <f t="shared" si="0"/>
        <v>#DIV/0!</v>
      </c>
      <c r="O58" s="5" t="e">
        <f t="shared" si="0"/>
        <v>#DIV/0!</v>
      </c>
      <c r="P58" s="5" t="e">
        <f t="shared" si="0"/>
        <v>#DIV/0!</v>
      </c>
      <c r="Q58" s="5" t="e">
        <f t="shared" si="0"/>
        <v>#DIV/0!</v>
      </c>
    </row>
    <row r="59" spans="2:17" ht="15" thickBot="1" x14ac:dyDescent="0.4"/>
    <row r="60" spans="2:17" x14ac:dyDescent="0.35">
      <c r="F60" s="16" t="s">
        <v>4</v>
      </c>
      <c r="G60" s="17"/>
      <c r="H60" s="17"/>
      <c r="I60" s="18"/>
      <c r="J60" s="16" t="s">
        <v>5</v>
      </c>
      <c r="K60" s="17"/>
      <c r="L60" s="17"/>
      <c r="M60" s="18"/>
      <c r="N60" s="16" t="s">
        <v>6</v>
      </c>
      <c r="O60" s="17"/>
      <c r="P60" s="17"/>
      <c r="Q60" s="18"/>
    </row>
    <row r="61" spans="2:17" x14ac:dyDescent="0.35">
      <c r="F61" s="3" t="s">
        <v>9</v>
      </c>
      <c r="G61" s="3" t="s">
        <v>10</v>
      </c>
      <c r="H61" s="3" t="s">
        <v>11</v>
      </c>
      <c r="I61" s="3" t="s">
        <v>12</v>
      </c>
      <c r="J61" s="3" t="s">
        <v>9</v>
      </c>
      <c r="K61" s="3" t="s">
        <v>10</v>
      </c>
      <c r="L61" s="3" t="s">
        <v>11</v>
      </c>
      <c r="M61" s="3" t="s">
        <v>12</v>
      </c>
      <c r="N61" s="3" t="s">
        <v>9</v>
      </c>
      <c r="O61" s="3" t="s">
        <v>10</v>
      </c>
      <c r="P61" s="3" t="s">
        <v>11</v>
      </c>
      <c r="Q61" s="3" t="s">
        <v>12</v>
      </c>
    </row>
    <row r="62" spans="2:17" x14ac:dyDescent="0.35">
      <c r="D62" s="3" t="s">
        <v>63</v>
      </c>
      <c r="E62" s="3"/>
      <c r="F62" s="3">
        <f>COUNTIFS(F$5:F$54,"&gt;=0",F$5:F$54,"&lt;=5")</f>
        <v>0</v>
      </c>
      <c r="G62" s="3">
        <f>COUNTIFS(G$5:G$54,"&gt;=0",G$5:G$54,"&lt;=5")</f>
        <v>0</v>
      </c>
      <c r="H62" s="3">
        <f>COUNTIFS(H$5:H$54,"&gt;=0",H$5:H$54,"&lt;=5")</f>
        <v>0</v>
      </c>
      <c r="I62" s="3">
        <f>COUNTIFS(I$5:I$54,"&gt;=0",I$5:I$54,"&lt;=3")</f>
        <v>0</v>
      </c>
      <c r="J62" s="3">
        <f>COUNTIFS(J$5:J$54,"&gt;=0",J$5:J$54,"&lt;=5")</f>
        <v>0</v>
      </c>
      <c r="K62" s="3">
        <f>COUNTIFS(K$5:K$54,"&gt;=0",K$5:K$54,"&lt;=5")</f>
        <v>0</v>
      </c>
      <c r="L62" s="3">
        <f>COUNTIFS(L$5:L$54,"&gt;=0",L$5:L$54,"&lt;=5")</f>
        <v>0</v>
      </c>
      <c r="M62" s="3">
        <f>COUNTIFS(M$5:M$54,"&gt;=0",M$5:M$54,"&lt;=3")</f>
        <v>0</v>
      </c>
      <c r="N62" s="3">
        <f>COUNTIFS(N$5:N$54,"&gt;=0",N$5:N$54,"&lt;=5")</f>
        <v>0</v>
      </c>
      <c r="O62" s="3">
        <f>COUNTIFS(O$5:O$54,"&gt;=0",O$5:O$54,"&lt;=5")</f>
        <v>0</v>
      </c>
      <c r="P62" s="3">
        <f>COUNTIFS(P$5:P$54,"&gt;=0",P$5:P$54,"&lt;=5")</f>
        <v>0</v>
      </c>
      <c r="Q62" s="3">
        <f>COUNTIFS(Q$5:Q$54,"&gt;=0",Q$5:Q$54,"&lt;=3")</f>
        <v>0</v>
      </c>
    </row>
    <row r="63" spans="2:17" x14ac:dyDescent="0.35">
      <c r="D63" s="3" t="s">
        <v>64</v>
      </c>
      <c r="E63" s="3"/>
      <c r="F63" s="3">
        <f>COUNTIFS(F$5:F$54,"&gt;=6",F$5:F$54,"&lt;=15")</f>
        <v>0</v>
      </c>
      <c r="G63" s="3">
        <f>COUNTIFS(G$5:G$54,"&gt;=6",G$5:G$54,"&lt;=11")</f>
        <v>0</v>
      </c>
      <c r="H63" s="3">
        <f>COUNTIFS(H$5:H$54,"&gt;=6",H$5:H$54,"&lt;=11")</f>
        <v>0</v>
      </c>
      <c r="I63" s="3">
        <f>COUNTIFS(I$5:I$54,"&gt;=4",I$5:I$54,"&lt;=7")</f>
        <v>0</v>
      </c>
      <c r="J63" s="3">
        <f>COUNTIFS(J$5:J$54,"&gt;=6",J$5:J$54,"&lt;=15")</f>
        <v>0</v>
      </c>
      <c r="K63" s="3">
        <f>COUNTIFS(K$5:K$54,"&gt;=6",K$5:K$54,"&lt;=11")</f>
        <v>0</v>
      </c>
      <c r="L63" s="3">
        <f>COUNTIFS(L$5:L$54,"&gt;=6",L$5:L$54,"&lt;=11")</f>
        <v>0</v>
      </c>
      <c r="M63" s="3">
        <f>COUNTIFS(M$5:M$54,"&gt;=4",M$5:M$54,"&lt;=7")</f>
        <v>0</v>
      </c>
      <c r="N63" s="3">
        <f>COUNTIFS(N$5:N$54,"&gt;=6",N$5:N$54,"&lt;=15")</f>
        <v>0</v>
      </c>
      <c r="O63" s="3">
        <f>COUNTIFS(O$5:O$54,"&gt;=6",O$5:O$54,"&lt;=11")</f>
        <v>0</v>
      </c>
      <c r="P63" s="3">
        <f>COUNTIFS(P$5:P$54,"&gt;=6",P$5:P$54,"&lt;=11")</f>
        <v>0</v>
      </c>
      <c r="Q63" s="3">
        <f>COUNTIFS(Q$5:Q$54,"&gt;=4",Q$5:Q$54,"&lt;=7")</f>
        <v>0</v>
      </c>
    </row>
    <row r="64" spans="2:17" x14ac:dyDescent="0.35">
      <c r="D64" s="3" t="s">
        <v>65</v>
      </c>
      <c r="E64" s="3"/>
      <c r="F64" s="3">
        <f>COUNTIFS(F$5:F$54,"&gt;=16")</f>
        <v>0</v>
      </c>
      <c r="G64" s="3">
        <f>COUNTIFS(G$5:G$54,"&gt;=12")</f>
        <v>0</v>
      </c>
      <c r="H64" s="3">
        <f>COUNTIFS(H$5:H$54,"&gt;=12")</f>
        <v>0</v>
      </c>
      <c r="I64" s="3">
        <f>COUNTIFS(I$5:I$54,"&gt;=8")</f>
        <v>0</v>
      </c>
      <c r="J64" s="3">
        <f>COUNTIFS(J$5:J$54,"&gt;=16")</f>
        <v>0</v>
      </c>
      <c r="K64" s="3">
        <f>COUNTIFS(K$5:K$54,"&gt;=12")</f>
        <v>0</v>
      </c>
      <c r="L64" s="3">
        <f>COUNTIFS(L$5:L$54,"&gt;=12")</f>
        <v>0</v>
      </c>
      <c r="M64" s="3">
        <f>COUNTIFS(M$5:M$54,"&gt;=8")</f>
        <v>0</v>
      </c>
      <c r="N64" s="3">
        <f>COUNTIFS(N$5:N$54,"&gt;=16")</f>
        <v>0</v>
      </c>
      <c r="O64" s="3">
        <f>COUNTIFS(O$5:O$54,"&gt;=12")</f>
        <v>0</v>
      </c>
      <c r="P64" s="3">
        <f>COUNTIFS(P$5:P$54,"&gt;=12")</f>
        <v>0</v>
      </c>
      <c r="Q64" s="3">
        <f>COUNTIFS(Q$5:Q$54,"&gt;=8")</f>
        <v>0</v>
      </c>
    </row>
    <row r="67" spans="4:17" ht="15" thickBot="1" x14ac:dyDescent="0.4"/>
    <row r="68" spans="4:17" x14ac:dyDescent="0.35">
      <c r="F68" s="10" t="str">
        <f>F61</f>
        <v>Emotional Resilience</v>
      </c>
      <c r="G68" s="11"/>
      <c r="H68" s="11"/>
      <c r="I68" s="10" t="str">
        <f>G61</f>
        <v>Language &amp; Cognition</v>
      </c>
      <c r="J68" s="11"/>
      <c r="K68" s="11"/>
      <c r="L68" s="10" t="str">
        <f>H61</f>
        <v>Daily Living Skills</v>
      </c>
      <c r="M68" s="11"/>
      <c r="N68" s="12"/>
      <c r="O68" s="10" t="str">
        <f>I61</f>
        <v>Family Support</v>
      </c>
      <c r="P68" s="11"/>
      <c r="Q68" s="12"/>
    </row>
    <row r="69" spans="4:17" x14ac:dyDescent="0.35">
      <c r="D69" s="9"/>
      <c r="E69" s="9"/>
      <c r="F69" s="7" t="s">
        <v>66</v>
      </c>
      <c r="G69" s="7" t="s">
        <v>67</v>
      </c>
      <c r="H69" s="7" t="s">
        <v>68</v>
      </c>
      <c r="I69" s="7" t="s">
        <v>66</v>
      </c>
      <c r="J69" s="7" t="s">
        <v>67</v>
      </c>
      <c r="K69" s="7" t="s">
        <v>68</v>
      </c>
      <c r="L69" s="7" t="s">
        <v>66</v>
      </c>
      <c r="M69" s="7" t="s">
        <v>67</v>
      </c>
      <c r="N69" s="7" t="s">
        <v>68</v>
      </c>
      <c r="O69" s="7" t="s">
        <v>66</v>
      </c>
      <c r="P69" s="7" t="s">
        <v>67</v>
      </c>
      <c r="Q69" s="7" t="s">
        <v>68</v>
      </c>
    </row>
    <row r="70" spans="4:17" x14ac:dyDescent="0.35">
      <c r="D70" s="3" t="str">
        <f>D64</f>
        <v>Red</v>
      </c>
      <c r="E70" s="3"/>
      <c r="F70" s="3">
        <f>F64</f>
        <v>0</v>
      </c>
      <c r="G70" s="3">
        <f>J64</f>
        <v>0</v>
      </c>
      <c r="H70" s="3">
        <f>N64</f>
        <v>0</v>
      </c>
      <c r="I70" s="3">
        <f>G64</f>
        <v>0</v>
      </c>
      <c r="J70" s="3">
        <f>K64</f>
        <v>0</v>
      </c>
      <c r="K70" s="3">
        <f>O64</f>
        <v>0</v>
      </c>
      <c r="L70" s="3">
        <f>H64</f>
        <v>0</v>
      </c>
      <c r="M70" s="3">
        <f>L64</f>
        <v>0</v>
      </c>
      <c r="N70" s="3">
        <f>P64</f>
        <v>0</v>
      </c>
      <c r="O70" s="3">
        <f>I64</f>
        <v>0</v>
      </c>
      <c r="P70" s="3">
        <f>M64</f>
        <v>0</v>
      </c>
      <c r="Q70" s="3">
        <f>Q64</f>
        <v>0</v>
      </c>
    </row>
    <row r="71" spans="4:17" x14ac:dyDescent="0.35">
      <c r="D71" s="3" t="str">
        <f>D63</f>
        <v>Amber</v>
      </c>
      <c r="E71" s="3"/>
      <c r="F71" s="3">
        <f>F63</f>
        <v>0</v>
      </c>
      <c r="G71" s="3">
        <f>J63</f>
        <v>0</v>
      </c>
      <c r="H71" s="3">
        <f>N63</f>
        <v>0</v>
      </c>
      <c r="I71" s="3">
        <f>G63</f>
        <v>0</v>
      </c>
      <c r="J71" s="3">
        <f>K63</f>
        <v>0</v>
      </c>
      <c r="K71" s="3">
        <f>O63</f>
        <v>0</v>
      </c>
      <c r="L71" s="3">
        <f>H63</f>
        <v>0</v>
      </c>
      <c r="M71" s="3">
        <f>L63</f>
        <v>0</v>
      </c>
      <c r="N71" s="3">
        <f>P63</f>
        <v>0</v>
      </c>
      <c r="O71" s="3">
        <f>I63</f>
        <v>0</v>
      </c>
      <c r="P71" s="3">
        <f>M63</f>
        <v>0</v>
      </c>
      <c r="Q71" s="3">
        <f>Q63</f>
        <v>0</v>
      </c>
    </row>
    <row r="72" spans="4:17" x14ac:dyDescent="0.35">
      <c r="D72" s="3" t="str">
        <f>D62</f>
        <v>Green</v>
      </c>
      <c r="E72" s="3"/>
      <c r="F72" s="3">
        <f>F62</f>
        <v>0</v>
      </c>
      <c r="G72" s="3">
        <f>J62</f>
        <v>0</v>
      </c>
      <c r="H72" s="3">
        <f>N62</f>
        <v>0</v>
      </c>
      <c r="I72" s="3">
        <f>G62</f>
        <v>0</v>
      </c>
      <c r="J72" s="3">
        <f>K62</f>
        <v>0</v>
      </c>
      <c r="K72" s="3">
        <f>O62</f>
        <v>0</v>
      </c>
      <c r="L72" s="3">
        <f>H62</f>
        <v>0</v>
      </c>
      <c r="M72" s="3">
        <f>L62</f>
        <v>0</v>
      </c>
      <c r="N72" s="3">
        <f>P62</f>
        <v>0</v>
      </c>
      <c r="O72" s="3">
        <f>I62</f>
        <v>0</v>
      </c>
      <c r="P72" s="3">
        <f>M62</f>
        <v>0</v>
      </c>
      <c r="Q72" s="3">
        <f>Q62</f>
        <v>0</v>
      </c>
    </row>
  </sheetData>
  <sheetProtection sheet="1" objects="1" scenarios="1"/>
  <mergeCells count="13">
    <mergeCell ref="F68:H68"/>
    <mergeCell ref="I68:K68"/>
    <mergeCell ref="L68:N68"/>
    <mergeCell ref="O68:Q68"/>
    <mergeCell ref="F3:I3"/>
    <mergeCell ref="J3:M3"/>
    <mergeCell ref="N3:Q3"/>
    <mergeCell ref="N56:Q56"/>
    <mergeCell ref="J56:M56"/>
    <mergeCell ref="F56:I56"/>
    <mergeCell ref="F60:I60"/>
    <mergeCell ref="J60:M60"/>
    <mergeCell ref="N60:Q60"/>
  </mergeCells>
  <conditionalFormatting sqref="F5:F54">
    <cfRule type="cellIs" dxfId="47" priority="95" operator="greaterThanOrEqual">
      <formula>16</formula>
    </cfRule>
    <cfRule type="cellIs" dxfId="46" priority="94" operator="lessThan">
      <formula>16</formula>
    </cfRule>
  </conditionalFormatting>
  <conditionalFormatting sqref="F58">
    <cfRule type="cellIs" dxfId="45" priority="137" operator="lessThan">
      <formula>16</formula>
    </cfRule>
    <cfRule type="cellIs" dxfId="44" priority="138" operator="greaterThanOrEqual">
      <formula>16</formula>
    </cfRule>
  </conditionalFormatting>
  <conditionalFormatting sqref="F5:H54">
    <cfRule type="cellIs" dxfId="43" priority="88" operator="lessThan">
      <formula>6</formula>
    </cfRule>
  </conditionalFormatting>
  <conditionalFormatting sqref="F58:H58">
    <cfRule type="cellIs" dxfId="42" priority="131" operator="lessThan">
      <formula>6</formula>
    </cfRule>
  </conditionalFormatting>
  <conditionalFormatting sqref="G5:H54">
    <cfRule type="cellIs" dxfId="41" priority="90" operator="greaterThanOrEqual">
      <formula>12</formula>
    </cfRule>
    <cfRule type="cellIs" dxfId="40" priority="89" operator="lessThan">
      <formula>12</formula>
    </cfRule>
  </conditionalFormatting>
  <conditionalFormatting sqref="G58:H58">
    <cfRule type="cellIs" dxfId="39" priority="133" operator="greaterThanOrEqual">
      <formula>12</formula>
    </cfRule>
    <cfRule type="cellIs" dxfId="38" priority="132" operator="lessThan">
      <formula>12</formula>
    </cfRule>
  </conditionalFormatting>
  <conditionalFormatting sqref="I5:I54">
    <cfRule type="cellIs" dxfId="37" priority="87" operator="greaterThanOrEqual">
      <formula>8</formula>
    </cfRule>
    <cfRule type="cellIs" dxfId="36" priority="86" operator="lessThan">
      <formula>8</formula>
    </cfRule>
    <cfRule type="cellIs" dxfId="35" priority="85" operator="lessThan">
      <formula>4</formula>
    </cfRule>
  </conditionalFormatting>
  <conditionalFormatting sqref="I58">
    <cfRule type="cellIs" dxfId="34" priority="130" operator="greaterThanOrEqual">
      <formula>8</formula>
    </cfRule>
    <cfRule type="cellIs" dxfId="33" priority="128" operator="lessThan">
      <formula>4</formula>
    </cfRule>
    <cfRule type="cellIs" dxfId="32" priority="129" operator="lessThan">
      <formula>8</formula>
    </cfRule>
  </conditionalFormatting>
  <conditionalFormatting sqref="J5:J54">
    <cfRule type="cellIs" dxfId="31" priority="61" operator="lessThan">
      <formula>16</formula>
    </cfRule>
    <cfRule type="cellIs" dxfId="30" priority="62" operator="greaterThanOrEqual">
      <formula>16</formula>
    </cfRule>
  </conditionalFormatting>
  <conditionalFormatting sqref="J58">
    <cfRule type="cellIs" dxfId="29" priority="27" operator="lessThan">
      <formula>16</formula>
    </cfRule>
    <cfRule type="cellIs" dxfId="28" priority="28" operator="greaterThanOrEqual">
      <formula>16</formula>
    </cfRule>
  </conditionalFormatting>
  <conditionalFormatting sqref="J5:L54">
    <cfRule type="cellIs" dxfId="27" priority="4" operator="lessThan">
      <formula>6</formula>
    </cfRule>
  </conditionalFormatting>
  <conditionalFormatting sqref="J58:L58">
    <cfRule type="cellIs" dxfId="26" priority="21" operator="lessThan">
      <formula>6</formula>
    </cfRule>
  </conditionalFormatting>
  <conditionalFormatting sqref="K5:L54">
    <cfRule type="cellIs" dxfId="25" priority="5" operator="lessThan">
      <formula>12</formula>
    </cfRule>
    <cfRule type="cellIs" dxfId="24" priority="6" operator="greaterThanOrEqual">
      <formula>12</formula>
    </cfRule>
  </conditionalFormatting>
  <conditionalFormatting sqref="K58:L58">
    <cfRule type="cellIs" dxfId="23" priority="22" operator="lessThan">
      <formula>12</formula>
    </cfRule>
    <cfRule type="cellIs" dxfId="22" priority="23" operator="greaterThanOrEqual">
      <formula>12</formula>
    </cfRule>
  </conditionalFormatting>
  <conditionalFormatting sqref="M5:M54">
    <cfRule type="cellIs" dxfId="21" priority="52" operator="lessThan">
      <formula>4</formula>
    </cfRule>
    <cfRule type="cellIs" dxfId="20" priority="53" operator="lessThan">
      <formula>8</formula>
    </cfRule>
    <cfRule type="cellIs" dxfId="19" priority="54" operator="greaterThanOrEqual">
      <formula>8</formula>
    </cfRule>
  </conditionalFormatting>
  <conditionalFormatting sqref="M58">
    <cfRule type="cellIs" dxfId="18" priority="20" operator="greaterThanOrEqual">
      <formula>8</formula>
    </cfRule>
    <cfRule type="cellIs" dxfId="17" priority="19" operator="lessThan">
      <formula>8</formula>
    </cfRule>
    <cfRule type="cellIs" dxfId="16" priority="18" operator="lessThan">
      <formula>4</formula>
    </cfRule>
  </conditionalFormatting>
  <conditionalFormatting sqref="N5:N54">
    <cfRule type="cellIs" dxfId="15" priority="51" operator="greaterThanOrEqual">
      <formula>16</formula>
    </cfRule>
    <cfRule type="cellIs" dxfId="14" priority="50" operator="lessThan">
      <formula>16</formula>
    </cfRule>
  </conditionalFormatting>
  <conditionalFormatting sqref="N58">
    <cfRule type="cellIs" dxfId="13" priority="17" operator="greaterThanOrEqual">
      <formula>16</formula>
    </cfRule>
    <cfRule type="cellIs" dxfId="12" priority="16" operator="lessThan">
      <formula>16</formula>
    </cfRule>
  </conditionalFormatting>
  <conditionalFormatting sqref="N5:P54">
    <cfRule type="cellIs" dxfId="11" priority="1" operator="lessThan">
      <formula>6</formula>
    </cfRule>
  </conditionalFormatting>
  <conditionalFormatting sqref="N58:P58">
    <cfRule type="cellIs" dxfId="10" priority="10" operator="lessThan">
      <formula>6</formula>
    </cfRule>
  </conditionalFormatting>
  <conditionalFormatting sqref="O5:P54">
    <cfRule type="cellIs" dxfId="9" priority="3" operator="greaterThanOrEqual">
      <formula>12</formula>
    </cfRule>
    <cfRule type="cellIs" dxfId="8" priority="2" operator="lessThan">
      <formula>12</formula>
    </cfRule>
  </conditionalFormatting>
  <conditionalFormatting sqref="O58:P58">
    <cfRule type="cellIs" dxfId="7" priority="12" operator="greaterThanOrEqual">
      <formula>12</formula>
    </cfRule>
    <cfRule type="cellIs" dxfId="6" priority="11" operator="lessThan">
      <formula>12</formula>
    </cfRule>
  </conditionalFormatting>
  <conditionalFormatting sqref="Q5:Q54">
    <cfRule type="cellIs" dxfId="5" priority="43" operator="greaterThanOrEqual">
      <formula>8</formula>
    </cfRule>
    <cfRule type="cellIs" dxfId="4" priority="42" operator="lessThan">
      <formula>8</formula>
    </cfRule>
    <cfRule type="cellIs" dxfId="3" priority="41" operator="lessThan">
      <formula>4</formula>
    </cfRule>
  </conditionalFormatting>
  <conditionalFormatting sqref="Q58">
    <cfRule type="cellIs" dxfId="2" priority="7" operator="lessThan">
      <formula>4</formula>
    </cfRule>
    <cfRule type="cellIs" dxfId="1" priority="9" operator="greaterThanOrEqual">
      <formula>8</formula>
    </cfRule>
    <cfRule type="cellIs" dxfId="0" priority="8" operator="lessThan">
      <formula>8</formula>
    </cfRule>
  </conditionalFormatting>
  <dataValidations count="3">
    <dataValidation type="list" allowBlank="1" showInputMessage="1" showErrorMessage="1" sqref="C5:C54" xr:uid="{BE062B6A-7ECC-444D-9919-9D1C5DBD0230}">
      <formula1>"M,F"</formula1>
    </dataValidation>
    <dataValidation type="list" allowBlank="1" showInputMessage="1" showErrorMessage="1" sqref="D5:D54" xr:uid="{52E16F77-F40D-4F8A-9BA6-1E755B8232F2}">
      <formula1>"Y,N"</formula1>
    </dataValidation>
    <dataValidation type="list" allowBlank="1" showInputMessage="1" showErrorMessage="1" sqref="E5:E54" xr:uid="{E014FF41-6866-4172-89A4-998B63461464}">
      <formula1>"Asian or Asian British,Black   Black British   Caribbean or African,Mixed or multiple ethnic groups,White,Other ethnic group"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A1B79917A47438A7AF13DB668AAA1" ma:contentTypeVersion="4" ma:contentTypeDescription="Create a new document." ma:contentTypeScope="" ma:versionID="3b28bc8bafe6ebbd0650beffb97fa3c0">
  <xsd:schema xmlns:xsd="http://www.w3.org/2001/XMLSchema" xmlns:xs="http://www.w3.org/2001/XMLSchema" xmlns:p="http://schemas.microsoft.com/office/2006/metadata/properties" xmlns:ns2="c059d006-4559-4d9f-9734-1cd7b297d439" targetNamespace="http://schemas.microsoft.com/office/2006/metadata/properties" ma:root="true" ma:fieldsID="0986981b7fff78c6b9579f128444888a" ns2:_="">
    <xsd:import namespace="c059d006-4559-4d9f-9734-1cd7b297d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9d006-4559-4d9f-9734-1cd7b297d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dc966fa-4138-4b9c-b0e4-0cfe5a192035" ContentTypeId="0x0101" PreviousValue="false" LastSyncTimeStamp="2024-05-07T13:17:59.807Z"/>
</file>

<file path=customXml/itemProps1.xml><?xml version="1.0" encoding="utf-8"?>
<ds:datastoreItem xmlns:ds="http://schemas.openxmlformats.org/officeDocument/2006/customXml" ds:itemID="{73C6B986-8FA7-4949-9824-CBF15F0711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6F915A-1F2A-480B-9A4E-10478D57ECD2}">
  <ds:schemaRefs>
    <ds:schemaRef ds:uri="http://schemas.microsoft.com/office/2006/documentManagement/types"/>
    <ds:schemaRef ds:uri="c059d006-4559-4d9f-9734-1cd7b297d439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5396B1-33CE-4678-AB93-B1309E632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59d006-4559-4d9f-9734-1cd7b297d4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D38D340-5F84-4324-B760-7ECB8DAF273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Gloucestershire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BEAUMONT, Lee</dc:creator>
  <cp:keywords/>
  <dc:description/>
  <cp:lastModifiedBy>FISHPOOL, Bernadette</cp:lastModifiedBy>
  <cp:revision/>
  <dcterms:created xsi:type="dcterms:W3CDTF">2025-08-14T10:17:52Z</dcterms:created>
  <dcterms:modified xsi:type="dcterms:W3CDTF">2025-10-02T11:06:26Z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0x010100B0DA1B79917A47438A7AF13DB668AAA1</vt:lpwstr>
  </property>
</Properties>
</file>