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gloucestershirecc.sharepoint.com/sites/FSchoolFunding/Year End Returns/2026-27/"/>
    </mc:Choice>
  </mc:AlternateContent>
  <xr:revisionPtr revIDLastSave="22" documentId="8_{00B80948-BC08-4D42-9B5C-F38E74688AB6}" xr6:coauthVersionLast="47" xr6:coauthVersionMax="47" xr10:uidLastSave="{CB5EB60F-0581-40F3-AC6C-6D531D901F18}"/>
  <bookViews>
    <workbookView xWindow="-120" yWindow="-120" windowWidth="29040" windowHeight="15720" xr2:uid="{00000000-000D-0000-FFFF-FFFF00000000}"/>
  </bookViews>
  <sheets>
    <sheet name="Header" sheetId="26" r:id="rId1"/>
    <sheet name="1.CFR changes" sheetId="25" r:id="rId2"/>
    <sheet name="2.CFR Structure" sheetId="16" r:id="rId3"/>
    <sheet name="3. Condensed Code Order List" sheetId="18" r:id="rId4"/>
    <sheet name="4. Full Code Listing" sheetId="22" r:id="rId5"/>
  </sheets>
  <externalReferences>
    <externalReference r:id="rId6"/>
    <externalReference r:id="rId7"/>
  </externalReferences>
  <definedNames>
    <definedName name="_xlnm._FilterDatabase" localSheetId="2" hidden="1">'2.CFR Structure'!$A$2:$D$278</definedName>
    <definedName name="_xlnm._FilterDatabase" localSheetId="3" hidden="1">'3. Condensed Code Order List'!$A$1:$D$206</definedName>
    <definedName name="_xlnm._FilterDatabase" localSheetId="4" hidden="1">'4. Full Code Listing'!$A$1:$E$304</definedName>
    <definedName name="_GBP0708">'[1]GBP 07-08'!$A$5:$BS$310</definedName>
    <definedName name="_GBP0809">'[1]GBP 08-09'!$A$4:$BT$311</definedName>
    <definedName name="_GBP0910">'[1]GBP 09-10'!$A$4:$BT$305</definedName>
    <definedName name="Actuals0708">'[1]07-08 Actuals'!$A$5:$BS$311</definedName>
    <definedName name="Actuals0809">'[1]08-09 Actuals'!$A$3:$BT$311</definedName>
    <definedName name="Code_Order_Sheet">'4. Full Code Listing'!$C$9:$D$304</definedName>
    <definedName name="_xlnm.Print_Area" localSheetId="1">'1.CFR changes'!$A$1:$E$3</definedName>
    <definedName name="_xlnm.Print_Area" localSheetId="2">'2.CFR Structure'!$A$1:$D$275</definedName>
    <definedName name="_xlnm.Print_Area" localSheetId="3">'3. Condensed Code Order List'!$A$1:$D$206</definedName>
    <definedName name="_xlnm.Print_Area" localSheetId="4">'4. Full Code Listing'!$A:$E</definedName>
    <definedName name="_xlnm.Print_Titles" localSheetId="2">'2.CFR Structure'!$1:$2</definedName>
    <definedName name="_xlnm.Print_Titles" localSheetId="3">'3. Condensed Code Order List'!$1:$1</definedName>
    <definedName name="_xlnm.Print_Titles" localSheetId="4">'4. Full Code Listing'!$1:$1</definedName>
    <definedName name="Std_Code_1st">'4. Full Code Listing'!$C$9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0" i="22" l="1"/>
  <c r="B250" i="22"/>
  <c r="B163" i="18"/>
  <c r="B162" i="18" l="1"/>
  <c r="D249" i="22"/>
  <c r="B249" i="22"/>
  <c r="B235" i="22"/>
  <c r="B234" i="22"/>
  <c r="D15" i="25" l="1"/>
  <c r="B15" i="18" l="1"/>
  <c r="B195" i="22"/>
  <c r="D248" i="22"/>
  <c r="B248" i="22"/>
  <c r="B161" i="18"/>
  <c r="B180" i="22"/>
  <c r="B181" i="22"/>
  <c r="B182" i="22"/>
  <c r="B183" i="22"/>
  <c r="B184" i="22"/>
  <c r="B153" i="22"/>
  <c r="B154" i="22"/>
  <c r="B155" i="22"/>
  <c r="B156" i="22"/>
  <c r="B157" i="22"/>
  <c r="B14" i="18"/>
  <c r="B16" i="18"/>
  <c r="B17" i="18"/>
  <c r="B18" i="18"/>
  <c r="B19" i="18"/>
  <c r="B20" i="18"/>
  <c r="B21" i="18"/>
  <c r="B22" i="18"/>
  <c r="B4" i="22" l="1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79" i="22"/>
  <c r="B185" i="22"/>
  <c r="B186" i="22"/>
  <c r="B187" i="22"/>
  <c r="B188" i="22"/>
  <c r="B189" i="22"/>
  <c r="B190" i="22"/>
  <c r="B191" i="22"/>
  <c r="B192" i="22"/>
  <c r="B193" i="22"/>
  <c r="B194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3" i="22"/>
  <c r="B3" i="18" l="1"/>
  <c r="B4" i="18"/>
  <c r="B5" i="18"/>
  <c r="B6" i="18"/>
  <c r="B7" i="18"/>
  <c r="B8" i="18"/>
  <c r="B9" i="18"/>
  <c r="B10" i="18"/>
  <c r="B11" i="18"/>
  <c r="B12" i="18"/>
  <c r="B13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8" i="18"/>
  <c r="B109" i="18"/>
  <c r="B110" i="18"/>
  <c r="B111" i="18"/>
  <c r="B112" i="18"/>
  <c r="B113" i="18"/>
  <c r="B114" i="18"/>
  <c r="B115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16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4" i="18"/>
  <c r="B165" i="18"/>
  <c r="B166" i="18"/>
  <c r="B167" i="18"/>
  <c r="B168" i="18"/>
  <c r="B169" i="18"/>
  <c r="B170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" i="18"/>
  <c r="D247" i="22" l="1"/>
  <c r="B1" i="18" l="1"/>
  <c r="D225" i="22" l="1"/>
  <c r="D4" i="22" l="1"/>
  <c r="D265" i="22" l="1"/>
  <c r="D264" i="22"/>
  <c r="D263" i="22"/>
  <c r="D262" i="22"/>
  <c r="D261" i="22"/>
  <c r="D260" i="22"/>
  <c r="D242" i="22"/>
  <c r="D241" i="22"/>
</calcChain>
</file>

<file path=xl/sharedStrings.xml><?xml version="1.0" encoding="utf-8"?>
<sst xmlns="http://schemas.openxmlformats.org/spreadsheetml/2006/main" count="2099" uniqueCount="727">
  <si>
    <t>Please click on the boxes below to access the tabs:</t>
  </si>
  <si>
    <t>Tab</t>
  </si>
  <si>
    <t>Description</t>
  </si>
  <si>
    <t>CFR Ref</t>
  </si>
  <si>
    <t>CFR Heading</t>
  </si>
  <si>
    <t>GL Code</t>
  </si>
  <si>
    <t>GL Description</t>
  </si>
  <si>
    <t>E 19</t>
  </si>
  <si>
    <t>L40</t>
  </si>
  <si>
    <t>Transport Recharges</t>
  </si>
  <si>
    <t>Added</t>
  </si>
  <si>
    <t>L30</t>
  </si>
  <si>
    <t>Universal Infant Free School Meals (UIFSM)</t>
  </si>
  <si>
    <t>Pe And Sports Grant</t>
  </si>
  <si>
    <t>I 03</t>
  </si>
  <si>
    <t>School Rev Grants for Spec &amp; AP</t>
  </si>
  <si>
    <t>I 01</t>
  </si>
  <si>
    <t>L29</t>
  </si>
  <si>
    <t>National Insurance Grant</t>
  </si>
  <si>
    <t>CFR ref</t>
  </si>
  <si>
    <t>3 yr GBP line ref</t>
  </si>
  <si>
    <t>REVENUE INCOME HEADINGS</t>
  </si>
  <si>
    <t>FUNDS DELEGATED BY THE LA</t>
  </si>
  <si>
    <t>School Original Delegated Budget (ISB)</t>
  </si>
  <si>
    <t>I.S.B. Contingency Budget Increases</t>
  </si>
  <si>
    <t>SEN Place Funding</t>
  </si>
  <si>
    <t>Excluded Pupil Funding Adjustment</t>
  </si>
  <si>
    <t>School Loan Allocation</t>
  </si>
  <si>
    <t>Repayment of Loan (Schools)</t>
  </si>
  <si>
    <t>Education Functions Deduction (services formerly funded via Education Services Grant)</t>
  </si>
  <si>
    <t>Teachers Pay Grant / Teachers Pension Grant</t>
  </si>
  <si>
    <t>Mainstream Schools Additional Grant</t>
  </si>
  <si>
    <t>FUNDING FOR SIXTH FORM STUDENTS</t>
  </si>
  <si>
    <t>I 02</t>
  </si>
  <si>
    <t>Sixth Form Funding</t>
  </si>
  <si>
    <t>HIGH NEEDS TOP UP FUNDING</t>
  </si>
  <si>
    <t>High Needs Top Up Funding (from Home LA, LAC or Welsh pupils)</t>
  </si>
  <si>
    <t>OLA receipts (High Needs SEN funding from other LA's)</t>
  </si>
  <si>
    <t>FUNDING FOR MINORITY ETHNIC PUPILS</t>
  </si>
  <si>
    <t>I 04</t>
  </si>
  <si>
    <t>Funding For Ethnic Minority &amp; Traveller Pupils</t>
  </si>
  <si>
    <t>PUPIL PREMIUM</t>
  </si>
  <si>
    <t>I 05</t>
  </si>
  <si>
    <t>Distribution of Pupil Premium Grant (via GCC)</t>
  </si>
  <si>
    <t>Pupil Premium Grant (Paid directly to Schools and not via GCC)</t>
  </si>
  <si>
    <t>OTHER GOVERNMENT GRANTS</t>
  </si>
  <si>
    <t>I 06</t>
  </si>
  <si>
    <t>Distribution Of Other Government Grants (including Year 7 catch up premium)</t>
  </si>
  <si>
    <t>PE &amp; Sports Grant</t>
  </si>
  <si>
    <t>Other Government Grants - DfE etc</t>
  </si>
  <si>
    <t>OTHER GRANTS AND PAYMENTS RECEIVED</t>
  </si>
  <si>
    <t>I 07</t>
  </si>
  <si>
    <t>Distribution of Other Revenue Grants and Payments (Internal)</t>
  </si>
  <si>
    <t>Supply Reimbursements - Inset / Other</t>
  </si>
  <si>
    <t>Other Revenue Grants and Payments</t>
  </si>
  <si>
    <t>Lottery Income</t>
  </si>
  <si>
    <t>INCOME FROM LETTING PREMISES</t>
  </si>
  <si>
    <t>I 08a</t>
  </si>
  <si>
    <t>L31</t>
  </si>
  <si>
    <t>Lettings</t>
  </si>
  <si>
    <t>OTHER INCOME FROM FACILITIES AND SERVICES</t>
  </si>
  <si>
    <t>I 08b</t>
  </si>
  <si>
    <t>Internal Income from facilities &amp; Services (e.g Income from other schools)</t>
  </si>
  <si>
    <t>Reimbursements from Contractors</t>
  </si>
  <si>
    <t>Contribution to Exam Fees</t>
  </si>
  <si>
    <t>Sales to the Public (Includes Hire of Minibus)</t>
  </si>
  <si>
    <t>Rental Income</t>
  </si>
  <si>
    <t>Before &amp; After School Club Income</t>
  </si>
  <si>
    <t>Green Energy Income</t>
  </si>
  <si>
    <t>Sale of Equipment</t>
  </si>
  <si>
    <t>Tuition Fees</t>
  </si>
  <si>
    <t>Income from Facilities and Services</t>
  </si>
  <si>
    <t>Photocopying Charges (Income Vatable)</t>
  </si>
  <si>
    <t>Telephones - Contributions to Private Calls (Vatable)</t>
  </si>
  <si>
    <t>Bank Interest</t>
  </si>
  <si>
    <t>INCOME FROM CATERING</t>
  </si>
  <si>
    <t>I 09</t>
  </si>
  <si>
    <t>Sale of School Meals (Pupils)</t>
  </si>
  <si>
    <t>RECEIPTS FROM SUPPLY TEACHER INSURANCE CLAIMS</t>
  </si>
  <si>
    <t>I 10</t>
  </si>
  <si>
    <t>Supply Reimbursements from LA - Insurance (Teachers)</t>
  </si>
  <si>
    <t>Supply Reimbursement from external providers  - Insurance (Teachers)</t>
  </si>
  <si>
    <t>RECEIPTS FROM OTHER INSURANCE CLAIMS</t>
  </si>
  <si>
    <t>I 11</t>
  </si>
  <si>
    <t>Supply Reimbursements from LA - Insurance (Support Staff)</t>
  </si>
  <si>
    <t>Supply Reimbursements from external providers -  Insurance (Support Staff)</t>
  </si>
  <si>
    <t>Vandalism Insurance - Refunds</t>
  </si>
  <si>
    <t>All risks insurance - Refunds</t>
  </si>
  <si>
    <t>INCOME FROM CONTRIBUTIONS TO VISITS ETC.</t>
  </si>
  <si>
    <t>I 12</t>
  </si>
  <si>
    <t>Contribution to Educational Activities</t>
  </si>
  <si>
    <t>Swimming Income</t>
  </si>
  <si>
    <t>DONATIONS AND/OR PRIVATE FUNDS</t>
  </si>
  <si>
    <t>I 13</t>
  </si>
  <si>
    <t>Donations and Voluntary Funds</t>
  </si>
  <si>
    <t>PUPIL FOCUSED EXTENDED SCHOOL FUNDING AND/OR GRANTS</t>
  </si>
  <si>
    <t>I 15</t>
  </si>
  <si>
    <t>Distribution of ES Educational Grants</t>
  </si>
  <si>
    <t>ES Educational Grants (Paid Directly to Schools and not via GCC)</t>
  </si>
  <si>
    <t>COMMUNITY FOCUSED SCHOOL FUNDING AND/OR GRANTS</t>
  </si>
  <si>
    <t>I 16</t>
  </si>
  <si>
    <t>L32</t>
  </si>
  <si>
    <t>Distribution of Community Focussed School Funding and/or Grants</t>
  </si>
  <si>
    <t>Community Focused Schools Funding/Grants</t>
  </si>
  <si>
    <t>COMMUNITY FOCUSED SCHOOL FACILITIES INCOME</t>
  </si>
  <si>
    <t>I 17</t>
  </si>
  <si>
    <t>Community Focused Schools Facilities Income</t>
  </si>
  <si>
    <t>REVENUE EXPENDITURE HEADINGS</t>
  </si>
  <si>
    <t>TEACHING STAFF</t>
  </si>
  <si>
    <t>E 01</t>
  </si>
  <si>
    <t>L36</t>
  </si>
  <si>
    <t>10101-10104</t>
  </si>
  <si>
    <t>Teachers - Pay</t>
  </si>
  <si>
    <t>10106-10109</t>
  </si>
  <si>
    <t>SUPPLY TEACHING STAFF</t>
  </si>
  <si>
    <t>E 02</t>
  </si>
  <si>
    <t>10111-10119</t>
  </si>
  <si>
    <t>Supply Teachers - Pay</t>
  </si>
  <si>
    <t>EDUCATION SUPPORT STAFF</t>
  </si>
  <si>
    <t>E 03</t>
  </si>
  <si>
    <t>L37</t>
  </si>
  <si>
    <t>10011-10019</t>
  </si>
  <si>
    <t>Librarians - Pay</t>
  </si>
  <si>
    <t>10121-10129</t>
  </si>
  <si>
    <t>Swim instructors - Pay</t>
  </si>
  <si>
    <t>10151-10159</t>
  </si>
  <si>
    <t>Education welfare officers - Pay</t>
  </si>
  <si>
    <t>10161-10169</t>
  </si>
  <si>
    <t>Technicians - Pay</t>
  </si>
  <si>
    <t>10201-10209</t>
  </si>
  <si>
    <t>Playworkers - Pay</t>
  </si>
  <si>
    <t>10231-10239</t>
  </si>
  <si>
    <t>Teaching Assistants inc Exam Invigilators &amp; Cover Supervisors  - Pay</t>
  </si>
  <si>
    <t>10251-10259</t>
  </si>
  <si>
    <t>Foreign Language assistants - Pay</t>
  </si>
  <si>
    <t>PREMISES STAFF</t>
  </si>
  <si>
    <t>E 04</t>
  </si>
  <si>
    <t>10841-10849</t>
  </si>
  <si>
    <t>Manual Workers - Pay</t>
  </si>
  <si>
    <t>10861-10869</t>
  </si>
  <si>
    <t>Premises staff - Pay</t>
  </si>
  <si>
    <t>ADMINISTRATIVE &amp; CLERICAL STAFF</t>
  </si>
  <si>
    <t>E 05</t>
  </si>
  <si>
    <t>10831-10834</t>
  </si>
  <si>
    <t>Bursars, Admin and Clerical - Pay</t>
  </si>
  <si>
    <t>10836-10839</t>
  </si>
  <si>
    <t>CATERING STAFF</t>
  </si>
  <si>
    <t>E 06</t>
  </si>
  <si>
    <t>10851-10859</t>
  </si>
  <si>
    <t>Catering Staff - Pay</t>
  </si>
  <si>
    <t>COST OF OTHER STAFF</t>
  </si>
  <si>
    <t>E 07</t>
  </si>
  <si>
    <t>10171-10179</t>
  </si>
  <si>
    <t>Matrons - Pay</t>
  </si>
  <si>
    <t>10181-10189</t>
  </si>
  <si>
    <t>After school staff - Pay</t>
  </si>
  <si>
    <t>10191-10199</t>
  </si>
  <si>
    <t>Midday supervision - Pay</t>
  </si>
  <si>
    <t>10261-10269</t>
  </si>
  <si>
    <t>Special Facility Staff - Pay</t>
  </si>
  <si>
    <t>10271-10279</t>
  </si>
  <si>
    <t>Laundry workers - Pay</t>
  </si>
  <si>
    <t>10281-10289</t>
  </si>
  <si>
    <t>Dept Support - Pay</t>
  </si>
  <si>
    <t>10401-10409</t>
  </si>
  <si>
    <t>Social workers - Pay</t>
  </si>
  <si>
    <t>10451-10459</t>
  </si>
  <si>
    <t>Residential support workers - Pay</t>
  </si>
  <si>
    <t>10881-10889</t>
  </si>
  <si>
    <t>Transport staff - Pay</t>
  </si>
  <si>
    <t>10901-10909</t>
  </si>
  <si>
    <t>Other (sessional support) staff - Pay</t>
  </si>
  <si>
    <t>11010-11019</t>
  </si>
  <si>
    <t>Honoraria</t>
  </si>
  <si>
    <t>INDIRECT EMPLOYEE EXPENSES</t>
  </si>
  <si>
    <t>E 08</t>
  </si>
  <si>
    <t>L38</t>
  </si>
  <si>
    <t>Employee Professional Fees</t>
  </si>
  <si>
    <t>Interview expenses</t>
  </si>
  <si>
    <t>Optical Aid Expenses</t>
  </si>
  <si>
    <t>Redundancy</t>
  </si>
  <si>
    <t>Gratuities inc Kiddie Voucher Costs</t>
  </si>
  <si>
    <t>Recruitment advertising</t>
  </si>
  <si>
    <t>Police Check Fees</t>
  </si>
  <si>
    <t>Employee medical - expenses</t>
  </si>
  <si>
    <t>Relocation expenses</t>
  </si>
  <si>
    <t>Enhanced Pensions Locally Funded</t>
  </si>
  <si>
    <t>Teachers Lump Sum Redundancy</t>
  </si>
  <si>
    <t>ER Chrg-Pen Fund</t>
  </si>
  <si>
    <t>Salary Overpayment</t>
  </si>
  <si>
    <t xml:space="preserve">Net Overpayment Carry Forward </t>
  </si>
  <si>
    <t>Car contract hire/charges</t>
  </si>
  <si>
    <t>Business Travel Expenses</t>
  </si>
  <si>
    <t>Apprenticeship Levy Training</t>
  </si>
  <si>
    <t>Subsistence</t>
  </si>
  <si>
    <t>Hotel Accommodation</t>
  </si>
  <si>
    <t>Direct Payments to Individuals</t>
  </si>
  <si>
    <t>STAFF DEVELOPMENT &amp; TRAINING</t>
  </si>
  <si>
    <t>E 09</t>
  </si>
  <si>
    <t>Staff Training</t>
  </si>
  <si>
    <t>Training Internal Charge</t>
  </si>
  <si>
    <t>SUPPLY TEACHER INSURANCE</t>
  </si>
  <si>
    <t>E 10</t>
  </si>
  <si>
    <t>Insurance Premium (Non GCC Supply Service)</t>
  </si>
  <si>
    <t>Supply Insurance (Teaching)</t>
  </si>
  <si>
    <t>E10</t>
  </si>
  <si>
    <t>Teaching Staff Costs De-Delegated budget</t>
  </si>
  <si>
    <t>STAFF RELATED INSURANCE</t>
  </si>
  <si>
    <t>E 11</t>
  </si>
  <si>
    <t>Other Staff Related Insurance Premiums</t>
  </si>
  <si>
    <t>Supply Insurance (Non Teaching)</t>
  </si>
  <si>
    <t>BUILDING MAINTENANCE AND IMPROVEMENT</t>
  </si>
  <si>
    <t>E 12</t>
  </si>
  <si>
    <t>L39</t>
  </si>
  <si>
    <t>Premises Repairs &amp; Maintenance</t>
  </si>
  <si>
    <t>Buildings Maintenance Internal Charge</t>
  </si>
  <si>
    <t>GROUNDS MAINTENANCE AND IMPROVEMENT</t>
  </si>
  <si>
    <t>E 13</t>
  </si>
  <si>
    <t>Grounds maintenance</t>
  </si>
  <si>
    <t>Grounds Internal Charge</t>
  </si>
  <si>
    <t>CLEANING &amp; CARETAKING</t>
  </si>
  <si>
    <t>E 14</t>
  </si>
  <si>
    <t>Cleaning &amp; Domestic Supplies</t>
  </si>
  <si>
    <t>Cleaning Internal Charge</t>
  </si>
  <si>
    <t>WATER &amp; SEWERAGE</t>
  </si>
  <si>
    <t>E 15</t>
  </si>
  <si>
    <t>Water Services</t>
  </si>
  <si>
    <t>ENERGY</t>
  </si>
  <si>
    <t>E 16</t>
  </si>
  <si>
    <t>Electricity</t>
  </si>
  <si>
    <t>Gas</t>
  </si>
  <si>
    <t>Other Fuel (incl. Fuel Oil)</t>
  </si>
  <si>
    <t>Fuel/Oil</t>
  </si>
  <si>
    <t>RATES</t>
  </si>
  <si>
    <t>E 17</t>
  </si>
  <si>
    <t>Rates</t>
  </si>
  <si>
    <t>OTHER OCCUPATION COSTS</t>
  </si>
  <si>
    <t>E 18</t>
  </si>
  <si>
    <t>Security, Alarms, etc</t>
  </si>
  <si>
    <t>Rents</t>
  </si>
  <si>
    <t>Hygiene Materials/Equipment Rent/Lease</t>
  </si>
  <si>
    <t>Hire/Use of Accommodation</t>
  </si>
  <si>
    <t>Fire Extinguisher Maintenance</t>
  </si>
  <si>
    <t>Refuse collection (outside county waste contract) &amp; Pest Control</t>
  </si>
  <si>
    <t>Waste internal recharge (county waste contract)</t>
  </si>
  <si>
    <t>LEARNING RESOURCES (not ICT)</t>
  </si>
  <si>
    <t>Vehicle Costs (Fuel/Lease/Hire/Tax/Repairs)</t>
  </si>
  <si>
    <t>Publications, Newspapers &amp; Periodicals (Curriculum)</t>
  </si>
  <si>
    <t>Materials, Educational &amp; Training</t>
  </si>
  <si>
    <t>Reprographics resources &amp; equip for teaching purposes</t>
  </si>
  <si>
    <t>Licences (e.g T.V Licence)</t>
  </si>
  <si>
    <t>Educational Activities (incl field study/swimming)</t>
  </si>
  <si>
    <t>Learning Resources (non ICT) Internal Charge</t>
  </si>
  <si>
    <t>ICT LEARNING RESOURCES</t>
  </si>
  <si>
    <t>E 20A</t>
  </si>
  <si>
    <t>L41</t>
  </si>
  <si>
    <t>Connectivity</t>
  </si>
  <si>
    <t>E 20B</t>
  </si>
  <si>
    <t>Onsite servers</t>
  </si>
  <si>
    <t>E 20C</t>
  </si>
  <si>
    <t>IT learning resources</t>
  </si>
  <si>
    <t>E 20D</t>
  </si>
  <si>
    <t>Administration software and systems</t>
  </si>
  <si>
    <t>E 20E</t>
  </si>
  <si>
    <t>Laptops, desktops and tablets</t>
  </si>
  <si>
    <t>E 20F</t>
  </si>
  <si>
    <t>Other hardware</t>
  </si>
  <si>
    <t>E 20G</t>
  </si>
  <si>
    <t>IT support</t>
  </si>
  <si>
    <t>73633</t>
  </si>
  <si>
    <t>ICT Services Internal Charge</t>
  </si>
  <si>
    <t>EXAMINATION FEES</t>
  </si>
  <si>
    <t>E 21</t>
  </si>
  <si>
    <t>Examination fees</t>
  </si>
  <si>
    <t>ADMINISTRATIVE SUPPLIES</t>
  </si>
  <si>
    <t>E 22</t>
  </si>
  <si>
    <t>Admin Furniture / Equipment inc computers &amp; consumables</t>
  </si>
  <si>
    <t>Medical supplies</t>
  </si>
  <si>
    <t>Clothes, Uniform &amp; Laundry</t>
  </si>
  <si>
    <t>Printing/Stationery/Office expenses</t>
  </si>
  <si>
    <t>Postage</t>
  </si>
  <si>
    <t>Telephony</t>
  </si>
  <si>
    <t>Publicity/Marketing</t>
  </si>
  <si>
    <t>Copyright fees</t>
  </si>
  <si>
    <t>E22</t>
  </si>
  <si>
    <t>Bank Charges</t>
  </si>
  <si>
    <t>OTHER INSURANCE PREMIUMS</t>
  </si>
  <si>
    <t>E 23</t>
  </si>
  <si>
    <t>Insurance - Premises</t>
  </si>
  <si>
    <t>Vehicle/Plant insurance</t>
  </si>
  <si>
    <t>All Risks Insurance Premiums</t>
  </si>
  <si>
    <t>Insurance Premiums Recharged to Services</t>
  </si>
  <si>
    <t>Central Contingency De-Delegated budget</t>
  </si>
  <si>
    <t>SPECIAL FACILITIES</t>
  </si>
  <si>
    <t>E 24</t>
  </si>
  <si>
    <t>Special Facility Expenditure</t>
  </si>
  <si>
    <t>CATERING SUPPLIES</t>
  </si>
  <si>
    <t>E 25</t>
  </si>
  <si>
    <t>Catering &amp; Hospitality Costs (Inc Free Pupil Meals)</t>
  </si>
  <si>
    <t>Catering Contract Payments</t>
  </si>
  <si>
    <t>Catering Internal Charge</t>
  </si>
  <si>
    <t>AGENCY SUPPLY TEACHING STAFF</t>
  </si>
  <si>
    <t>E 26</t>
  </si>
  <si>
    <t>Teachers-agency supply</t>
  </si>
  <si>
    <t>BOUGHT IN PROFESSIONAL SERVICES - CURRICULUM</t>
  </si>
  <si>
    <t>E 27</t>
  </si>
  <si>
    <t>Agency Supply- Education Support Staff</t>
  </si>
  <si>
    <t>Bought In Professional Services - Curriculum</t>
  </si>
  <si>
    <t>Professional Services Curriculum Internal Charge</t>
  </si>
  <si>
    <t>BOUGHT IN PROFESSIONAL SERVICES - OTHER (except PFI)</t>
  </si>
  <si>
    <t>E 28a</t>
  </si>
  <si>
    <t>Admin and clerical-agency supply</t>
  </si>
  <si>
    <t>Professional Fees</t>
  </si>
  <si>
    <t>Professional Services Internal Charge</t>
  </si>
  <si>
    <t>73630</t>
  </si>
  <si>
    <t>Legal Services Internal Charge</t>
  </si>
  <si>
    <t>73631</t>
  </si>
  <si>
    <t>Financial Services Internal Charge</t>
  </si>
  <si>
    <t>73632</t>
  </si>
  <si>
    <t>BSC Services Internal Charge</t>
  </si>
  <si>
    <t>73634</t>
  </si>
  <si>
    <t>Occupational Health &amp; Safety Internal Charge</t>
  </si>
  <si>
    <t>73635</t>
  </si>
  <si>
    <t>Human Resources Internal Charge</t>
  </si>
  <si>
    <t>BOUGHT IN PROFESSIONAL SERVICES - OTHER (PFI)</t>
  </si>
  <si>
    <t>E28b</t>
  </si>
  <si>
    <t>N/A</t>
  </si>
  <si>
    <t>LOAN INTEREST</t>
  </si>
  <si>
    <t>E 29</t>
  </si>
  <si>
    <t>Interest payments (Paid on overdrafts and other liabilities)</t>
  </si>
  <si>
    <t>DIRECT REVENUE FINANCING (revenue contributions to capital outlay)</t>
  </si>
  <si>
    <t>E 30</t>
  </si>
  <si>
    <t>L42</t>
  </si>
  <si>
    <t>Revenue Contribution to Capital</t>
  </si>
  <si>
    <t>COMMUNITY FOCUSED SCHOOL STAFF</t>
  </si>
  <si>
    <t>E 31</t>
  </si>
  <si>
    <t>L43</t>
  </si>
  <si>
    <t>10241-10249</t>
  </si>
  <si>
    <t>ES Community Activities Staff -Pay</t>
  </si>
  <si>
    <t>COMMUNITY FOCUSED SCHOOL COSTS</t>
  </si>
  <si>
    <t>E 32</t>
  </si>
  <si>
    <t>ES Community Activity Costs</t>
  </si>
  <si>
    <t>CAPITAL INCOME HEADINGS</t>
  </si>
  <si>
    <t xml:space="preserve">CAPITAL INCOME  </t>
  </si>
  <si>
    <t>CI 01</t>
  </si>
  <si>
    <t>L59</t>
  </si>
  <si>
    <t>Formula Capital (Current Year)</t>
  </si>
  <si>
    <t>Other Capital Grants GCC</t>
  </si>
  <si>
    <t>Sale of Fixed Assets (Foundation Schools)</t>
  </si>
  <si>
    <t>Capital Grants (Non GCC)</t>
  </si>
  <si>
    <t>VOLUNTARY OR PRIVATE INCOME</t>
  </si>
  <si>
    <t>CI 03</t>
  </si>
  <si>
    <t>Other Capital Income (Non GCC)</t>
  </si>
  <si>
    <t>DIRECT REVENUE FINANCING (revenue contributions to capital)</t>
  </si>
  <si>
    <t>CI 04</t>
  </si>
  <si>
    <t>Capital - Contribution from Revenue (Cr from 75500)</t>
  </si>
  <si>
    <t>CAPITAL EXPENDITURE HEADINGS</t>
  </si>
  <si>
    <t>ACQUISITION OF LAND AND EXISTING BUILDINGS</t>
  </si>
  <si>
    <t>CE 01</t>
  </si>
  <si>
    <t>L60</t>
  </si>
  <si>
    <t>Acquisition of Land &amp; Existing Buildings</t>
  </si>
  <si>
    <t>NEW CONSTRUCTION, CONVERSION AND RENOVATION</t>
  </si>
  <si>
    <t>CE 02</t>
  </si>
  <si>
    <t>Devolved Formula Capital Expenditure - Construction, Conversion &amp; Renovation</t>
  </si>
  <si>
    <t>Capital Projects Non GCC</t>
  </si>
  <si>
    <t>VEHICLES, PLANT, EQUIPMENT AND MACHINERY</t>
  </si>
  <si>
    <t>CE 03</t>
  </si>
  <si>
    <t>Vehicles, plant, Equipment and Machinery</t>
  </si>
  <si>
    <t>Devolved Formula Capital Expenditure - Vehicles, Plant, Equipment &amp; Machinery</t>
  </si>
  <si>
    <t>INFORMATION AND COMMUNICATION TECHNOLOGY</t>
  </si>
  <si>
    <t>CE 04A</t>
  </si>
  <si>
    <t>Capital - Connectivity</t>
  </si>
  <si>
    <t>CE 04B</t>
  </si>
  <si>
    <t>Capital - Onsite Servers</t>
  </si>
  <si>
    <t>CE 04C</t>
  </si>
  <si>
    <t>Capital - Administration software &amp; systems</t>
  </si>
  <si>
    <t>CE 04D</t>
  </si>
  <si>
    <t>Capital - Laptops, desktops &amp; tablets</t>
  </si>
  <si>
    <t>CE 04E</t>
  </si>
  <si>
    <t>Capital - Other hardware</t>
  </si>
  <si>
    <t>Devolved Formula Cap-Connectivity</t>
  </si>
  <si>
    <t>Devolved Formula Cap-Onsite Server</t>
  </si>
  <si>
    <t>DevolveFormulaCap-AdminSoftwareSys</t>
  </si>
  <si>
    <t>DFC - Laptops, desktops, &amp; tablets</t>
  </si>
  <si>
    <t>Devolved Formula Cap-Oth hardware</t>
  </si>
  <si>
    <t>BALANCES AT END OF PERIOD</t>
  </si>
  <si>
    <t>COMMITTED REVENUE BALANCE</t>
  </si>
  <si>
    <t>B 01</t>
  </si>
  <si>
    <t>L18</t>
  </si>
  <si>
    <t>Balance At Start Of Year - Committed Rev</t>
  </si>
  <si>
    <t>Schools Revenue Grant Brought Forward</t>
  </si>
  <si>
    <t>UNCOMMITTED REVENUE BALANCE</t>
  </si>
  <si>
    <t>B 02</t>
  </si>
  <si>
    <t>L20</t>
  </si>
  <si>
    <t>Balance At Start Of Year-Uncommitted Rev</t>
  </si>
  <si>
    <t>DEVOLVED FORMULA CAPITAL BALANCE</t>
  </si>
  <si>
    <t>B 03</t>
  </si>
  <si>
    <t>L21</t>
  </si>
  <si>
    <t>Formula Capital Brought Forward</t>
  </si>
  <si>
    <t>OTHER CAPITAL BALANCES</t>
  </si>
  <si>
    <t>B 05</t>
  </si>
  <si>
    <t>L22</t>
  </si>
  <si>
    <t>Other Capital Balances</t>
  </si>
  <si>
    <t>COMMUNITY FOCUSED SCHOOL REVENUE BALANCES</t>
  </si>
  <si>
    <t>B 06</t>
  </si>
  <si>
    <t>L23</t>
  </si>
  <si>
    <t>Community Focused Sch Rev Bal</t>
  </si>
  <si>
    <t>MEMORANDUM ITEM</t>
  </si>
  <si>
    <t>IDENTIFICATION OF CAPITAL LOANS TO SCHOOLS</t>
  </si>
  <si>
    <t>B07</t>
  </si>
  <si>
    <t>Outstanding amount of any capital loan</t>
  </si>
  <si>
    <t>Detail Code</t>
  </si>
  <si>
    <t>Community Focused ES Balance</t>
  </si>
  <si>
    <t>Supply teachers - Pay</t>
  </si>
  <si>
    <t>Teaching Assistants inc Exam Invigilators &amp; Cover Supervisors - Pay</t>
  </si>
  <si>
    <t>Manual Worker - Pay</t>
  </si>
  <si>
    <t>Catering staff - Pay</t>
  </si>
  <si>
    <t>Dept support - Pay</t>
  </si>
  <si>
    <t>Transport staff  - Pay</t>
  </si>
  <si>
    <t>Employee professional fees</t>
  </si>
  <si>
    <t>Teaching Staff Costs De-Delegated Budget</t>
  </si>
  <si>
    <t>Other Staff related Insurance Premiums</t>
  </si>
  <si>
    <t>Vehicle Costs (Fuel/Lease/Hire/Insurance/Tax/Repairs)</t>
  </si>
  <si>
    <t xml:space="preserve">Vehicle/Plant insurance  </t>
  </si>
  <si>
    <t>Central Contingency De-Delegated Budget</t>
  </si>
  <si>
    <t>ES Community Activities Staff - Pay</t>
  </si>
  <si>
    <t>Es Community Activity Costs</t>
  </si>
  <si>
    <t>High Needs Top Up Funding</t>
  </si>
  <si>
    <t>OLA Receipts (High Needs SEN from out of county)</t>
  </si>
  <si>
    <t>Pupil Premium Grant</t>
  </si>
  <si>
    <t>Distribution Of Other Government Grants</t>
  </si>
  <si>
    <t>Other Government Grants - DCSF etc</t>
  </si>
  <si>
    <t>Photocopying Charges (Vatable)</t>
  </si>
  <si>
    <t>Distribution of Community Focused ES Grants inc SSG</t>
  </si>
  <si>
    <t>ES Community Grants</t>
  </si>
  <si>
    <t>ES Community Facilities Income</t>
  </si>
  <si>
    <t>CFR REF:</t>
  </si>
  <si>
    <t>3 YEAR GBP LINE REF:</t>
  </si>
  <si>
    <t>DETAIL CODE</t>
  </si>
  <si>
    <t>DESCRIPTION</t>
  </si>
  <si>
    <t>CFR Category</t>
  </si>
  <si>
    <r>
      <t>BALANCE</t>
    </r>
    <r>
      <rPr>
        <sz val="11"/>
        <rFont val="Arial"/>
        <family val="2"/>
      </rPr>
      <t xml:space="preserve"> AT START OF YEAR - COMMITTED REVENUE (Incl ROMC from FMS6)</t>
    </r>
  </si>
  <si>
    <t>BFWD BALANCES</t>
  </si>
  <si>
    <r>
      <t>BALANCE</t>
    </r>
    <r>
      <rPr>
        <sz val="11"/>
        <rFont val="Arial"/>
        <family val="2"/>
      </rPr>
      <t xml:space="preserve"> AT START OF YEAR - UNCOMMITTED REVENUE</t>
    </r>
  </si>
  <si>
    <r>
      <t xml:space="preserve">FORMULA CAPITAL </t>
    </r>
    <r>
      <rPr>
        <b/>
        <sz val="11"/>
        <rFont val="Arial"/>
        <family val="2"/>
      </rPr>
      <t>BROUGHT FORWARD</t>
    </r>
  </si>
  <si>
    <r>
      <t xml:space="preserve">OTHER CAPITAL </t>
    </r>
    <r>
      <rPr>
        <b/>
        <sz val="11"/>
        <rFont val="Arial"/>
        <family val="2"/>
      </rPr>
      <t>BALANCES</t>
    </r>
  </si>
  <si>
    <r>
      <t xml:space="preserve">COMMUNITY FOCUSED EXTENDED SCHOOLS </t>
    </r>
    <r>
      <rPr>
        <b/>
        <sz val="11"/>
        <rFont val="Arial"/>
        <family val="2"/>
      </rPr>
      <t>BALANCE</t>
    </r>
  </si>
  <si>
    <t>SCHOOL LIBRARIANS - Pay</t>
  </si>
  <si>
    <t>Revenue Expenditure</t>
  </si>
  <si>
    <t>SCHOOL LIBRARIANS - Sick Pay</t>
  </si>
  <si>
    <t>SCHOOL LIBRARIANS - Overtime</t>
  </si>
  <si>
    <t>SCHOOL LIBRARIANS - Super</t>
  </si>
  <si>
    <t>SCHOOL LIBRARIANS - NI</t>
  </si>
  <si>
    <t>TEACHERS - Pay</t>
  </si>
  <si>
    <t>TEACHERS - Sick Pay</t>
  </si>
  <si>
    <t>TEACHERS - Overtime</t>
  </si>
  <si>
    <t>TEACHERS AGENCY SUPPLY STAFF</t>
  </si>
  <si>
    <t>TEACHERS - Super</t>
  </si>
  <si>
    <t>TEACHERS - NI</t>
  </si>
  <si>
    <t>TEACHERS SUPPLY - Pay</t>
  </si>
  <si>
    <t>TEACHERS SUPPLY - Sick Pay</t>
  </si>
  <si>
    <t>TEACHERS SUPPLY - Overtime</t>
  </si>
  <si>
    <t>TEACHERS SUPPLY - Super</t>
  </si>
  <si>
    <t>TEACHERS SUPPLY - NI</t>
  </si>
  <si>
    <t>SWIMMING INSTRUCTORS - Pay</t>
  </si>
  <si>
    <t>SWIMMING INSTRUCTORS - Sick Pay</t>
  </si>
  <si>
    <t>SWIMMING INSTRUCTORS - Overtime</t>
  </si>
  <si>
    <t>SWIMMING INSTRUCTORS - Super</t>
  </si>
  <si>
    <t>SWIMMING INSTRUCTORS - NI</t>
  </si>
  <si>
    <t>EDUCATION WELFARE OFFICERS - Pay</t>
  </si>
  <si>
    <t>EDUCATION WELFARE OFFICERS - Sick Pay</t>
  </si>
  <si>
    <t>EDUCATION WELFARE OFFICERS - Overtime</t>
  </si>
  <si>
    <t>EDUCATION WELFARE OFFICERS - Super</t>
  </si>
  <si>
    <t>EDUCATION WELFARE OFFICERS - NI</t>
  </si>
  <si>
    <t>TECHNICIANS - Pay</t>
  </si>
  <si>
    <t>TECHNICIANS - Sick Pay</t>
  </si>
  <si>
    <t>TECHNICIANS - Overtime</t>
  </si>
  <si>
    <t>TECHNICIANS - Super</t>
  </si>
  <si>
    <t>TECHNICIANS - NI</t>
  </si>
  <si>
    <t>MATRONS - Pay</t>
  </si>
  <si>
    <t>MATRONS - Sick Pay</t>
  </si>
  <si>
    <t>MATRONS - Overtime</t>
  </si>
  <si>
    <t>MATRONS - Super</t>
  </si>
  <si>
    <t>MATRONS - NI</t>
  </si>
  <si>
    <t>AFTER SCHOOL STAFF - Pay</t>
  </si>
  <si>
    <t>AFTER SCHOOL STAFF - Sick Pay</t>
  </si>
  <si>
    <t>AFTER SCHOOL STAFF - Overtime</t>
  </si>
  <si>
    <t>AFTER SCHOOL STAFF - Super</t>
  </si>
  <si>
    <t>AFTER SCHOOL STAFF - NI</t>
  </si>
  <si>
    <t>MIDDAY SUPERVISON - Pay</t>
  </si>
  <si>
    <t>MIDDAY SUPERVISON - Sick Pay</t>
  </si>
  <si>
    <t>MIDDAY SUPERVISON - Overtime</t>
  </si>
  <si>
    <t>MIDDAY SUPERVISON - Super</t>
  </si>
  <si>
    <t>MIDDAY SUPERVISON - NI</t>
  </si>
  <si>
    <t>PLAYWORKERS - Pay</t>
  </si>
  <si>
    <t>PLAYWORKERS - Sick Pay</t>
  </si>
  <si>
    <t>PLAYWORKERS - Overtime</t>
  </si>
  <si>
    <t>PLAYWORKERS - Super</t>
  </si>
  <si>
    <t>PLAYWORKERS - NI</t>
  </si>
  <si>
    <t>TEACHING ASSISTANTS INC EXAM INVIGILATORS &amp; COVER SUPERVISORS - Pay</t>
  </si>
  <si>
    <t>TEACHING ASSISTANTS INC EXAM INVIGILATORS &amp; COVER SUPERVISORS - Sick Pay</t>
  </si>
  <si>
    <t>TEACHING ASSISTANTS INC EXAM INVIGILATORS &amp; COVER SUPERVISORS - Overtime</t>
  </si>
  <si>
    <t>TEACHING ASSISTANTS INC EXAM INVIGILATORS &amp; COVER SUPERVISORS - Super</t>
  </si>
  <si>
    <t>TEACHING ASSISTANTS INC EXAM INVIGILATORS &amp; COVER SUPERVISORS - NI</t>
  </si>
  <si>
    <t>ES COMMUNITY ACTIVITIES STAFF - Pay</t>
  </si>
  <si>
    <t>ES COMMUNITY ACTIVITIES STAFF - Sick Pay</t>
  </si>
  <si>
    <t>ES COMMUNITY ACTIVITIES STAFF - Overtime</t>
  </si>
  <si>
    <t>ES COMMUNITY ACTIVITIES STAFF - Super</t>
  </si>
  <si>
    <t>ES COMMUNITY ACTIVITIES STAFF - NI</t>
  </si>
  <si>
    <t>FOREIGN LANGUAGE ASSISTANTS - Pay</t>
  </si>
  <si>
    <t>FOREIGN LANGUAGE ASSISTANTS - Sick Pay</t>
  </si>
  <si>
    <t>FOREIGN LANGUAGE ASSISTANTS - Overtime</t>
  </si>
  <si>
    <t>FOREIGN LANGUAGE ASSISTANTS - Super</t>
  </si>
  <si>
    <t>FOREIGN LANGUAGE ASSISTANTS - NI</t>
  </si>
  <si>
    <t>SPECIAL FACILITY STAFF - Pay</t>
  </si>
  <si>
    <t>SPECIAL FACILITY STAFF - Sick Pay</t>
  </si>
  <si>
    <t>SPECIAL FACILITY STAFF - Overtime</t>
  </si>
  <si>
    <t>SPECIAL FACILITY STAFF - Super</t>
  </si>
  <si>
    <t>SPECIAL FACILITY STAFF - NI</t>
  </si>
  <si>
    <t>LAUNDRY WORKERS - Pay</t>
  </si>
  <si>
    <t>LAUNDRY WORKERS  - Sick</t>
  </si>
  <si>
    <t>LAUNDRY WORKERS - Super</t>
  </si>
  <si>
    <t>LAUNDRY WORKERS - NI</t>
  </si>
  <si>
    <t>DEPT SUPPORT - Pay</t>
  </si>
  <si>
    <t>DEPT SUPPORT - Sick Pay</t>
  </si>
  <si>
    <t>DEPT SUPPORT - Overtime</t>
  </si>
  <si>
    <t>DEPT SUPPORT - Super</t>
  </si>
  <si>
    <t>DEPT SUPPORT - NI</t>
  </si>
  <si>
    <t>SOCIAL WORKERS - Pay</t>
  </si>
  <si>
    <t>SOCIAL WORKERS - Sick Pay</t>
  </si>
  <si>
    <t>SOCIAL WORKERS - Overtime</t>
  </si>
  <si>
    <t>SOCIAL WORKERS - Super</t>
  </si>
  <si>
    <t>SOCIAL WORKERS - NI</t>
  </si>
  <si>
    <t>RESIDENTIAL SUPPORT WORKERS - Pay</t>
  </si>
  <si>
    <t>RESIDENTIAL SUPPORT WORKERS - Sick Pay</t>
  </si>
  <si>
    <t>RESIDENTIAL SUPPORT WORKERS - Overtime</t>
  </si>
  <si>
    <t>RESIDENTIAL SUPPORT WORKERS - Super</t>
  </si>
  <si>
    <t>RESIDENTIAL SUPPORT WORKERS - NI</t>
  </si>
  <si>
    <t>BURSARS, ADMIN &amp; CLERICAL - Pay</t>
  </si>
  <si>
    <t>BURSARS, ADMIN &amp; CLERICAL - Sick Pay</t>
  </si>
  <si>
    <t>BURSARS, ADMIN &amp; CLERICAL - Overtime</t>
  </si>
  <si>
    <t>ADMIN &amp; CLERICAL AGENCY SUPPLY</t>
  </si>
  <si>
    <t>BURSARS, ADMIN &amp; CLERICAL - Super</t>
  </si>
  <si>
    <t>BURSARS, ADMIN &amp; CLERICAL - NI</t>
  </si>
  <si>
    <t>MANUAL WORKERS - Pay</t>
  </si>
  <si>
    <t>MANUAL WORKERS - Sick Pay</t>
  </si>
  <si>
    <t>MANUAL WORKERS - Overtime</t>
  </si>
  <si>
    <t>MANUAL WORKERS - Super</t>
  </si>
  <si>
    <t>MANUAL WORKERS - NI</t>
  </si>
  <si>
    <t>CATERING STAFF - Pay</t>
  </si>
  <si>
    <t>CATERING STAFF - Sick Pay</t>
  </si>
  <si>
    <t>CATERING STAFF - Overtime</t>
  </si>
  <si>
    <t>CATERING STAFF - Super</t>
  </si>
  <si>
    <t>CATERING STAFF - NI</t>
  </si>
  <si>
    <t>PREMISES STAFF - Pay</t>
  </si>
  <si>
    <t>PREMISES STAFF - Sick Pay</t>
  </si>
  <si>
    <t>PREMISES STAFF - Overtime</t>
  </si>
  <si>
    <t>PREMISES STAFF - Super</t>
  </si>
  <si>
    <t>PREMISES STAFF - NI</t>
  </si>
  <si>
    <t>TRANSPORT STAFF - Pay</t>
  </si>
  <si>
    <t>TRANSPORT STAFF - Sick Pay</t>
  </si>
  <si>
    <t>TRANSPORT STAFF - Overtime</t>
  </si>
  <si>
    <t>TRANSPORT STAFF - Super</t>
  </si>
  <si>
    <t>TRANSPORT STAFF - NI</t>
  </si>
  <si>
    <t>OTHER (Sessional Support) STAFF - Pay</t>
  </si>
  <si>
    <t>OTHER (Sessional Support) STAFF - Sick Pay</t>
  </si>
  <si>
    <t>OTHER (Sessional Support) STAFF - Overtime</t>
  </si>
  <si>
    <t>OTHER (Sessional Support) STAFF - Super</t>
  </si>
  <si>
    <t>OTHER (Sessional Support) STAFF - NI</t>
  </si>
  <si>
    <t>HONORARIA - Pay</t>
  </si>
  <si>
    <t>HONORARIA - Super</t>
  </si>
  <si>
    <t>HONORARIA - NI</t>
  </si>
  <si>
    <t>EMPLOYEE PROFESSIONAL FEES</t>
  </si>
  <si>
    <t>INTERVIEW EXPENSES</t>
  </si>
  <si>
    <t>OPTICAL AID EXPENSES</t>
  </si>
  <si>
    <t>REDUNDANCY</t>
  </si>
  <si>
    <t>GRATUITIES Inc KIDDIE VOUCHER COSTS</t>
  </si>
  <si>
    <t>RECRUITMENT ADVERTISING</t>
  </si>
  <si>
    <t>POLICE CHECK FEES</t>
  </si>
  <si>
    <t>EMPLOYEE MEDICAL EXPS.</t>
  </si>
  <si>
    <t>RELOCATION EXPS.</t>
  </si>
  <si>
    <t>STAFF TRAINING</t>
  </si>
  <si>
    <t>OTHER STAFF RELATED INSURANCE PREMIUMS</t>
  </si>
  <si>
    <t>ENHANCED PENS.-LOCALLY  FUNDED</t>
  </si>
  <si>
    <t>ER CHRG-PEN FUND</t>
  </si>
  <si>
    <t>SALARY OVERPAYMENT</t>
  </si>
  <si>
    <t>NET OVERPAYMENT CARRY FORWARD</t>
  </si>
  <si>
    <t>AGENCY SUPPLY - EDUCATIONAL SUPPORT STAFF</t>
  </si>
  <si>
    <t>PREMISES REPAIRS &amp; MAINTENANCE</t>
  </si>
  <si>
    <t>GROUNDS MAINTENANCE</t>
  </si>
  <si>
    <t>DEVOLVED FORMULA CAPITAL EXPENDITURE - CONSTRUCTION, CONVERSION &amp; RENOVATION</t>
  </si>
  <si>
    <t>Capital Expenditure</t>
  </si>
  <si>
    <t>CAPITAL PROJECTS NON GCC</t>
  </si>
  <si>
    <t>SECURITY, ALARMS ETC</t>
  </si>
  <si>
    <t>ELECTRICITY</t>
  </si>
  <si>
    <t>GAS</t>
  </si>
  <si>
    <t>OTHER FUEL (incl. Fuel Oil)</t>
  </si>
  <si>
    <t>RENTS</t>
  </si>
  <si>
    <t>HYGIENE MATERIALS/EQUIPMENT RENT/LEASE</t>
  </si>
  <si>
    <t>HIRE/USE OF ACCOMMODATION</t>
  </si>
  <si>
    <t>WATER SERVICES</t>
  </si>
  <si>
    <t>FIRE EXTINGUISHER MAINTENANCE</t>
  </si>
  <si>
    <t>CLEANING &amp; DOMESTIC SUPPLIES</t>
  </si>
  <si>
    <t>INSURANCE - PREMISES</t>
  </si>
  <si>
    <t>DEVOLVED FORMULA CAPITAL EXPENDITURE - VEHICLES, PLANT, EQUIPMENT &amp; MACHINERY</t>
  </si>
  <si>
    <t>FUEL/OIL</t>
  </si>
  <si>
    <t>VEHICLES COSTS (Fuel/Lease/Hire/Insurance/Tax/Repairs)</t>
  </si>
  <si>
    <t>CAR CONTRACT HIRE/CHARGES</t>
  </si>
  <si>
    <t>BUSINESS TRAVEL EXPENSES</t>
  </si>
  <si>
    <t>VEHICLE/PLANT INSURANCES</t>
  </si>
  <si>
    <t>ADMIN FURNITURE/EQUIPMENT (inc computers &amp; consumables)</t>
  </si>
  <si>
    <t>PUBLICATIONS, NEWSPAPERS &amp; PERIODICALS (Non Curriculum)</t>
  </si>
  <si>
    <t>APPRENTICESHIP LEVY TRAINING</t>
  </si>
  <si>
    <t>MATERIALS, EDUCATIONAL &amp; TRAINING</t>
  </si>
  <si>
    <t>MEDICAL SUPPLIES</t>
  </si>
  <si>
    <t>CLOTHES, UNIFORM &amp; LAUNDRY</t>
  </si>
  <si>
    <t>PRINTING/STATIONERY/OFFICE EXPENSES</t>
  </si>
  <si>
    <t>REPROGRAPHIC RESOURCES AND EQUIP FOR TEACHING PURPOSES</t>
  </si>
  <si>
    <t>PROFESSIONAL FEES</t>
  </si>
  <si>
    <t>POSTAGE</t>
  </si>
  <si>
    <t>TELEPHONY</t>
  </si>
  <si>
    <t>E20A</t>
  </si>
  <si>
    <t>E20B</t>
  </si>
  <si>
    <t>E20C</t>
  </si>
  <si>
    <t>E20D</t>
  </si>
  <si>
    <t>E20E</t>
  </si>
  <si>
    <t>E20F</t>
  </si>
  <si>
    <t>E20G</t>
  </si>
  <si>
    <t>SUBSISTENCE</t>
  </si>
  <si>
    <t>HOTEL ACCOMMODATION</t>
  </si>
  <si>
    <t>PUBLICITY / MARKETING</t>
  </si>
  <si>
    <t>ALL RISKS INSURANCE PREMIUMS</t>
  </si>
  <si>
    <t>INSURANCE PREMIUM (Non GCC Supply Service)</t>
  </si>
  <si>
    <t>INSURANCE PREMIUMS RECHARGED TO SERVICES</t>
  </si>
  <si>
    <t>LICENCES (e.g. TV licence)</t>
  </si>
  <si>
    <t>COPYRIGHT FEES</t>
  </si>
  <si>
    <t>CATERING &amp; HOSPITALITY COSTS (Inc Free Pupil Meals)</t>
  </si>
  <si>
    <t>EDUCATIONAL ACTIVITIES (incl field study/swimming)</t>
  </si>
  <si>
    <t>SPECIAL FACILITY EXPENDITURE</t>
  </si>
  <si>
    <t>ES COMMUNITY ACTIVITY COSTS</t>
  </si>
  <si>
    <t>CATERING CONTRACT PAYMENTS</t>
  </si>
  <si>
    <t>DIRECT PAYMENTS TO INDIVIDUALS</t>
  </si>
  <si>
    <t>BANK CHARGES</t>
  </si>
  <si>
    <t>SCHOOL ORIGINAL DELEGATED BUDGET (I.S.B.)</t>
  </si>
  <si>
    <t>Revenue Income</t>
  </si>
  <si>
    <t>I.S.B. CONTINGENCY BUDGET INCREASES</t>
  </si>
  <si>
    <t>INTERNAL INCOME FROM FACILITIES &amp; SERVICES (E.G INCOME FROM OTHER SCHOOLS)</t>
  </si>
  <si>
    <t>DISTRIBUTION OF OTHER REVENUE GRANTS AND PAYMENTS (INTERNAL)</t>
  </si>
  <si>
    <t>DISTRIBUTION OF PUPIL PREMIUM GRANT (Via GCC)</t>
  </si>
  <si>
    <t>SIXTH FORM FUNDING</t>
  </si>
  <si>
    <t>SEN PLACE FUNDING</t>
  </si>
  <si>
    <t>FUNDING FOR ETHNIC MINORITY AND TRAVELLER PUPILS</t>
  </si>
  <si>
    <t>DISTRIBUTION OF OTHER GOVERNMENT GRANTS</t>
  </si>
  <si>
    <t>SUPPLY REIMBURSEMENTS - INSET / OTHER</t>
  </si>
  <si>
    <t>SUPPLY REIMBURSEMENTS FROM LA - INSURANCE (TEACHERS)</t>
  </si>
  <si>
    <t>SUPPLY REIMBURSEMENTS FROM LA - INSURANCE (SUPPORT STAFF)</t>
  </si>
  <si>
    <t>ES EDUCATIONAL GRANTS</t>
  </si>
  <si>
    <t>SCHOOL STANDARDS GRANT (Community Focused Activities)</t>
  </si>
  <si>
    <t>FORMULA CAPITAL (CURRENT YEAR)</t>
  </si>
  <si>
    <t>Capital Income</t>
  </si>
  <si>
    <t>DISTRIBUTION OF UNIVERSAL INFANT FREE SCHOOL MEALS (UIFSM)</t>
  </si>
  <si>
    <t>DISTRIBUTION OF PE &amp; SPORTS GRANT</t>
  </si>
  <si>
    <t>OTHER CAPITAL GRANT GCC</t>
  </si>
  <si>
    <t>INTEREST PAYMENTS (paid on overdrafts and other liabilities)</t>
  </si>
  <si>
    <t>SALES OF FIXED ASSETS (Foundation Schools)</t>
  </si>
  <si>
    <t>SCHOOL LOAN ALLOCATIONS</t>
  </si>
  <si>
    <t>REPAYMENT OF LOAN (Schools)</t>
  </si>
  <si>
    <t>EDUCATION FUNCTIONS (services formerly funded by ESG)</t>
  </si>
  <si>
    <t>TEACHERS PAY GRANT / TEACHERS PENSION GRANT</t>
  </si>
  <si>
    <t>TRAINING INTERNAL CHARGE</t>
  </si>
  <si>
    <t>SUPPLY INSURANCE (TEACHING)</t>
  </si>
  <si>
    <t>SUPPLY INSURANCE (NON TEACHING)</t>
  </si>
  <si>
    <t>BUILDINGS MAINTENANCE INTERNAL CHARGE</t>
  </si>
  <si>
    <t>GROUNDS INTERNAL CHARGE</t>
  </si>
  <si>
    <t>CLEANING INTERNAL CHARGE</t>
  </si>
  <si>
    <t>CATERING INTERNAL CHARGE</t>
  </si>
  <si>
    <t>PROFESSIONAL SERVICES CURRICULUM INTERNAL CHARGE</t>
  </si>
  <si>
    <t>PROFESSIONAL SERVICES INTERNAL CHARGE</t>
  </si>
  <si>
    <t>WASTE INTERNAL RECHARGE (COUNTY WASTE CONTRACT)</t>
  </si>
  <si>
    <t>TRANSPORT RECHARGES</t>
  </si>
  <si>
    <t>LEARNING RESOURCES (non ICT) INTERNAL CHARGE</t>
  </si>
  <si>
    <t>REVENUE CONTRIBUTION TO CAPITAL</t>
  </si>
  <si>
    <t>CAPITAL - CONTRIBUTION FROM REVENUE (Cr from 75500)</t>
  </si>
  <si>
    <t>PUPIL PREMIUM GRANT (PAID DIRECTLY TO SCHOOLS AND NOT VIA GCC)</t>
  </si>
  <si>
    <t>OTHER GOVERNMENT GRANTS - DCSF etc</t>
  </si>
  <si>
    <t>ES EDUCATIONAL GRANTS (Paid Directly to Schools and not via GCC)</t>
  </si>
  <si>
    <t>OTHER REVENUE GRANTS AND PAYMENTS</t>
  </si>
  <si>
    <t>OTHER CAPITAL INCOME (Non GCC)</t>
  </si>
  <si>
    <t>SUPPLY REIMBURSEMENTS FROM EXTERNAL PROVIDERS - INSURANCE (TEACHERS)</t>
  </si>
  <si>
    <t>OLA RECEIPTS (FOR SCHOOLS THAT HAVE HIGH NEEDS SEN FROM OUT OF COUNTY)</t>
  </si>
  <si>
    <t>DONATIONS AND VOLUNTARY FUNDS</t>
  </si>
  <si>
    <t>CONTRIBUTION TO EDUCATIONAL ACTIVITIES</t>
  </si>
  <si>
    <t>CAPITAL GRANTS (Non GCC)</t>
  </si>
  <si>
    <t>REIMBURSEMENTS FROM CONTRACTORS</t>
  </si>
  <si>
    <t>SWIMMING INCOME</t>
  </si>
  <si>
    <t>CONTRIBUTION TO EXAM FEES</t>
  </si>
  <si>
    <t>SUPPLY REIMBURSEMENTS FROM EXTERNAL PROVIDERS - INSURANCE (SUPPORT STAFF)</t>
  </si>
  <si>
    <t>LOTTERY INCOME</t>
  </si>
  <si>
    <t>SALE OF SCHOOL MEALS (Pupils)</t>
  </si>
  <si>
    <t>SALES TO THE PUBLIC (INCLUDES HIRE OF MINIBUS)</t>
  </si>
  <si>
    <t>RENTAL INCOME</t>
  </si>
  <si>
    <t>LETTINGS</t>
  </si>
  <si>
    <t>BEFORE &amp; AFTER SCHOOL CLUB INCOME</t>
  </si>
  <si>
    <t>GREEN ENERGY INCOME</t>
  </si>
  <si>
    <t>SALE OF EQUIPMENT</t>
  </si>
  <si>
    <t>TUITION FEES</t>
  </si>
  <si>
    <t>INCOME FROM FACILITIES AND SERVICES</t>
  </si>
  <si>
    <t>PHOTOCOPYING CHARGES (Vatable)</t>
  </si>
  <si>
    <t>TELEPHONES - CONTRIBUTIONS TO PRIVATE CALLS (Vatable)</t>
  </si>
  <si>
    <t>ES COMMUNITY FACILITIES INCOME</t>
  </si>
  <si>
    <t>ES COMMUNITY GRANTS</t>
  </si>
  <si>
    <t>BANK INTEREST/CHARGES</t>
  </si>
  <si>
    <t>VANDALISM INSURANCE - REFUNDS</t>
  </si>
  <si>
    <t>ALL RISKS INSURANCE - REFUNDS</t>
  </si>
  <si>
    <t>UNCOMFC</t>
  </si>
  <si>
    <t>Uncommitted Formula Capital</t>
  </si>
  <si>
    <t>CFWD BALANCES</t>
  </si>
  <si>
    <t>UNCOMSFC</t>
  </si>
  <si>
    <t>Uncommitted Standards Fund Capital</t>
  </si>
  <si>
    <t>UNCOMSFR</t>
  </si>
  <si>
    <t>Uncommitted Standards Fund Revenue</t>
  </si>
  <si>
    <t>N.B. 73038 TO BE FOR BALANCES SUBJECT TO CLAWBACK ONLY</t>
  </si>
  <si>
    <t>2026-27 Consistent Financial Reporting Framework</t>
  </si>
  <si>
    <t>List of CFR changes for 2026-27</t>
  </si>
  <si>
    <t>Changes</t>
  </si>
  <si>
    <t>CONSISTENT FINANCIAL REPORTING 
GENERAL LEDGER CODE LIST 2026-27</t>
  </si>
  <si>
    <t>Inclusive mainstream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</si>
</sst>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.0000;[Red]\-#,##0.0000"/>
    <numFmt numFmtId="167" formatCode="#,###;[Red]\-#,###"/>
    <numFmt numFmtId="168" formatCode="#,###.##;[Red]\-#,###.##"/>
    <numFmt numFmtId="169" formatCode="&quot;£&quot;0;[Red]\-&quot;£&quot;0"/>
    <numFmt numFmtId="170" formatCode="0%;[Red]\-0%"/>
    <numFmt numFmtId="171" formatCode="0;[Red]\-0"/>
    <numFmt numFmtId="172" formatCode="#,##0;[Red]\-#,##0;&quot;-   &quot;"/>
  </numFmts>
  <fonts count="33">
    <font>
      <sz val="11"/>
      <name val="Tahoma"/>
    </font>
    <font>
      <sz val="11"/>
      <name val="Tahoma"/>
      <family val="2"/>
    </font>
    <font>
      <sz val="11"/>
      <name val="Tahoma"/>
      <family val="2"/>
    </font>
    <font>
      <sz val="10"/>
      <name val="Arial"/>
      <family val="2"/>
    </font>
    <font>
      <u/>
      <sz val="11"/>
      <color indexed="12"/>
      <name val="Tahoma"/>
      <family val="2"/>
    </font>
    <font>
      <sz val="10"/>
      <name val="Courier New"/>
      <family val="3"/>
    </font>
    <font>
      <sz val="10"/>
      <color indexed="17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0"/>
      <color indexed="62"/>
      <name val="Arial"/>
      <family val="2"/>
    </font>
    <font>
      <sz val="10"/>
      <color indexed="57"/>
      <name val="Arial"/>
      <family val="2"/>
    </font>
    <font>
      <sz val="10"/>
      <color indexed="5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Times New Roman"/>
      <family val="1"/>
    </font>
    <font>
      <sz val="9"/>
      <name val="Arial"/>
      <family val="2"/>
    </font>
    <font>
      <sz val="10"/>
      <color indexed="8"/>
      <name val="CrestVt"/>
      <family val="3"/>
    </font>
    <font>
      <b/>
      <sz val="8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10"/>
      <name val="Tahoma"/>
      <family val="2"/>
    </font>
    <font>
      <b/>
      <u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167" fontId="7" fillId="0" borderId="0" applyFont="0" applyFill="0" applyBorder="0" applyAlignment="0" applyProtection="0">
      <alignment horizontal="right"/>
    </xf>
    <xf numFmtId="168" fontId="7" fillId="0" borderId="0">
      <alignment horizontal="right"/>
    </xf>
    <xf numFmtId="169" fontId="6" fillId="0" borderId="0" applyFont="0" applyFill="0" applyBorder="0" applyAlignment="0" applyProtection="0">
      <alignment horizontal="right"/>
    </xf>
    <xf numFmtId="6" fontId="5" fillId="0" borderId="0" applyFont="0" applyFill="0" applyBorder="0" applyAlignment="0" applyProtection="0">
      <alignment horizontal="right"/>
    </xf>
    <xf numFmtId="8" fontId="5" fillId="0" borderId="0" applyFont="0" applyFill="0" applyBorder="0" applyAlignment="0" applyProtection="0">
      <alignment horizontal="right"/>
    </xf>
    <xf numFmtId="169" fontId="6" fillId="0" borderId="0" applyFont="0" applyFill="0" applyBorder="0" applyAlignment="0" applyProtection="0">
      <alignment horizontal="right"/>
    </xf>
    <xf numFmtId="1" fontId="5" fillId="0" borderId="0" applyFont="0" applyFill="0" applyBorder="0" applyAlignment="0" applyProtection="0">
      <alignment horizontal="right"/>
    </xf>
    <xf numFmtId="170" fontId="6" fillId="0" borderId="0" applyFont="0" applyFill="0" applyBorder="0" applyAlignment="0" applyProtection="0">
      <alignment horizontal="right"/>
    </xf>
    <xf numFmtId="38" fontId="5" fillId="0" borderId="0" applyFont="0" applyFill="0" applyBorder="0" applyAlignment="0" applyProtection="0">
      <alignment horizontal="right"/>
    </xf>
    <xf numFmtId="40" fontId="6" fillId="0" borderId="0" applyFont="0" applyFill="0" applyBorder="0" applyAlignment="0" applyProtection="0">
      <alignment horizontal="right"/>
    </xf>
    <xf numFmtId="166" fontId="24" fillId="0" borderId="0" applyFont="0" applyFill="0" applyBorder="0" applyAlignment="0" applyProtection="0">
      <alignment horizontal="right"/>
    </xf>
    <xf numFmtId="38" fontId="5" fillId="0" borderId="0" applyFont="0" applyFill="0" applyBorder="0" applyAlignment="0" applyProtection="0">
      <alignment horizontal="right"/>
    </xf>
    <xf numFmtId="165" fontId="6" fillId="0" borderId="0" applyFont="0" applyFill="0" applyBorder="0" applyAlignment="0" applyProtection="0">
      <alignment horizontal="right"/>
    </xf>
    <xf numFmtId="10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172" fontId="25" fillId="0" borderId="0" applyFont="0" applyFill="0" applyBorder="0" applyProtection="0">
      <alignment horizontal="right"/>
    </xf>
    <xf numFmtId="15" fontId="5" fillId="0" borderId="0" applyFont="0" applyFill="0" applyBorder="0" applyAlignment="0" applyProtection="0">
      <alignment horizontal="right"/>
    </xf>
    <xf numFmtId="15" fontId="6" fillId="0" borderId="0" applyFont="0" applyFill="0" applyBorder="0" applyAlignment="0" applyProtection="0">
      <alignment horizontal="right"/>
    </xf>
    <xf numFmtId="38" fontId="26" fillId="0" borderId="0" applyFill="0" applyBorder="0" applyProtection="0">
      <alignment horizontal="left"/>
    </xf>
    <xf numFmtId="13" fontId="6" fillId="0" borderId="0" applyFont="0" applyFill="0" applyBorder="0" applyAlignment="0" applyProtection="0">
      <alignment horizontal="right"/>
    </xf>
    <xf numFmtId="0" fontId="27" fillId="0" borderId="0">
      <alignment horizontal="center" vertical="center" wrapText="1"/>
    </xf>
    <xf numFmtId="0" fontId="28" fillId="0" borderId="1">
      <alignment horizontal="center" vertical="center" wrapText="1"/>
    </xf>
    <xf numFmtId="0" fontId="27" fillId="0" borderId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28" fillId="0" borderId="0">
      <alignment horizontal="left" vertical="center"/>
    </xf>
    <xf numFmtId="0" fontId="28" fillId="0" borderId="0">
      <alignment horizontal="center" vertical="center"/>
    </xf>
    <xf numFmtId="17" fontId="6" fillId="0" borderId="0" applyFont="0" applyFill="0" applyBorder="0" applyAlignment="0" applyProtection="0">
      <alignment horizontal="right"/>
    </xf>
    <xf numFmtId="0" fontId="22" fillId="0" borderId="0"/>
    <xf numFmtId="0" fontId="3" fillId="0" borderId="0"/>
    <xf numFmtId="0" fontId="1" fillId="0" borderId="0"/>
    <xf numFmtId="0" fontId="2" fillId="0" borderId="0"/>
    <xf numFmtId="3" fontId="28" fillId="0" borderId="0">
      <alignment horizontal="right"/>
    </xf>
    <xf numFmtId="9" fontId="5" fillId="0" borderId="0" applyFont="0" applyFill="0" applyBorder="0" applyAlignment="0" applyProtection="0">
      <alignment horizontal="right"/>
    </xf>
    <xf numFmtId="165" fontId="5" fillId="0" borderId="0" applyFont="0" applyFill="0" applyBorder="0" applyAlignment="0" applyProtection="0">
      <alignment horizontal="right"/>
    </xf>
    <xf numFmtId="10" fontId="5" fillId="0" borderId="0" applyFont="0" applyFill="0" applyBorder="0" applyAlignment="0" applyProtection="0">
      <alignment horizontal="right"/>
    </xf>
    <xf numFmtId="9" fontId="30" fillId="0" borderId="0" applyFont="0" applyFill="0" applyBorder="0" applyAlignment="0" applyProtection="0"/>
    <xf numFmtId="10" fontId="7" fillId="0" borderId="0" applyNumberFormat="0" applyFill="0" applyBorder="0" applyAlignment="0" applyProtection="0">
      <alignment horizontal="right"/>
    </xf>
    <xf numFmtId="38" fontId="6" fillId="0" borderId="0" applyNumberFormat="0" applyFill="0" applyBorder="0" applyAlignment="0" applyProtection="0">
      <alignment horizontal="left"/>
    </xf>
  </cellStyleXfs>
  <cellXfs count="186">
    <xf numFmtId="0" fontId="0" fillId="0" borderId="0" xfId="0"/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3" xfId="38" applyFont="1" applyBorder="1" applyAlignment="1">
      <alignment horizontal="center"/>
    </xf>
    <xf numFmtId="0" fontId="10" fillId="0" borderId="4" xfId="38" applyFont="1" applyBorder="1" applyAlignment="1">
      <alignment horizontal="left"/>
    </xf>
    <xf numFmtId="0" fontId="9" fillId="0" borderId="2" xfId="38" applyFont="1" applyBorder="1" applyAlignment="1">
      <alignment horizontal="center"/>
    </xf>
    <xf numFmtId="0" fontId="10" fillId="0" borderId="5" xfId="38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0" fillId="0" borderId="6" xfId="38" applyFont="1" applyBorder="1" applyAlignment="1">
      <alignment horizontal="left"/>
    </xf>
    <xf numFmtId="0" fontId="10" fillId="0" borderId="7" xfId="38" applyFont="1" applyBorder="1" applyAlignment="1">
      <alignment horizontal="left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15" fillId="2" borderId="1" xfId="0" applyNumberFormat="1" applyFont="1" applyFill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 vertical="center"/>
    </xf>
    <xf numFmtId="1" fontId="15" fillId="2" borderId="8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8" fillId="0" borderId="3" xfId="38" applyFont="1" applyBorder="1"/>
    <xf numFmtId="0" fontId="8" fillId="0" borderId="2" xfId="38" applyFont="1" applyBorder="1"/>
    <xf numFmtId="0" fontId="8" fillId="0" borderId="2" xfId="38" applyFont="1" applyBorder="1" applyAlignment="1">
      <alignment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vertical="center"/>
    </xf>
    <xf numFmtId="0" fontId="8" fillId="0" borderId="5" xfId="38" applyFont="1" applyBorder="1"/>
    <xf numFmtId="0" fontId="8" fillId="0" borderId="2" xfId="0" applyFont="1" applyBorder="1" applyAlignment="1">
      <alignment horizontal="left" vertical="center"/>
    </xf>
    <xf numFmtId="0" fontId="8" fillId="0" borderId="0" xfId="0" applyFont="1"/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vertical="center"/>
    </xf>
    <xf numFmtId="0" fontId="13" fillId="4" borderId="12" xfId="0" applyFont="1" applyFill="1" applyBorder="1" applyAlignment="1">
      <alignment horizontal="left" vertical="center"/>
    </xf>
    <xf numFmtId="0" fontId="14" fillId="4" borderId="13" xfId="0" applyFont="1" applyFill="1" applyBorder="1" applyAlignment="1">
      <alignment vertical="center"/>
    </xf>
    <xf numFmtId="0" fontId="14" fillId="2" borderId="20" xfId="0" applyFont="1" applyFill="1" applyBorder="1" applyAlignment="1">
      <alignment horizontal="left" vertical="center"/>
    </xf>
    <xf numFmtId="0" fontId="14" fillId="2" borderId="21" xfId="0" applyFont="1" applyFill="1" applyBorder="1" applyAlignment="1">
      <alignment vertical="center"/>
    </xf>
    <xf numFmtId="0" fontId="14" fillId="3" borderId="12" xfId="0" applyFont="1" applyFill="1" applyBorder="1" applyAlignment="1">
      <alignment horizontal="left" vertical="center"/>
    </xf>
    <xf numFmtId="0" fontId="14" fillId="3" borderId="13" xfId="0" applyFont="1" applyFill="1" applyBorder="1" applyAlignment="1">
      <alignment vertical="center"/>
    </xf>
    <xf numFmtId="0" fontId="8" fillId="5" borderId="26" xfId="0" applyFont="1" applyFill="1" applyBorder="1" applyAlignment="1">
      <alignment horizontal="center" vertical="center"/>
    </xf>
    <xf numFmtId="1" fontId="14" fillId="2" borderId="8" xfId="0" applyNumberFormat="1" applyFont="1" applyFill="1" applyBorder="1" applyAlignment="1">
      <alignment horizontal="center" vertical="center"/>
    </xf>
    <xf numFmtId="1" fontId="13" fillId="3" borderId="26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3" fillId="6" borderId="12" xfId="0" applyFont="1" applyFill="1" applyBorder="1" applyAlignment="1">
      <alignment horizontal="left" vertical="center"/>
    </xf>
    <xf numFmtId="1" fontId="14" fillId="6" borderId="1" xfId="0" applyNumberFormat="1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vertical="center"/>
    </xf>
    <xf numFmtId="0" fontId="13" fillId="6" borderId="18" xfId="0" applyFont="1" applyFill="1" applyBorder="1" applyAlignment="1">
      <alignment horizontal="left" vertical="center"/>
    </xf>
    <xf numFmtId="1" fontId="15" fillId="6" borderId="9" xfId="0" applyNumberFormat="1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vertical="center"/>
    </xf>
    <xf numFmtId="0" fontId="13" fillId="5" borderId="18" xfId="0" applyFont="1" applyFill="1" applyBorder="1" applyAlignment="1">
      <alignment horizontal="left" vertical="center"/>
    </xf>
    <xf numFmtId="1" fontId="15" fillId="5" borderId="9" xfId="0" applyNumberFormat="1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38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" fontId="3" fillId="0" borderId="7" xfId="19" applyNumberFormat="1" applyFont="1" applyBorder="1" applyAlignment="1">
      <alignment horizontal="center" vertical="center"/>
    </xf>
    <xf numFmtId="0" fontId="16" fillId="2" borderId="13" xfId="0" applyFont="1" applyFill="1" applyBorder="1" applyAlignment="1">
      <alignment vertical="center"/>
    </xf>
    <xf numFmtId="0" fontId="3" fillId="0" borderId="31" xfId="38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14" xfId="38" applyFont="1" applyBorder="1" applyAlignment="1">
      <alignment horizontal="center" vertical="center"/>
    </xf>
    <xf numFmtId="0" fontId="3" fillId="0" borderId="28" xfId="38" applyFont="1" applyBorder="1" applyAlignment="1">
      <alignment horizontal="center" vertical="center"/>
    </xf>
    <xf numFmtId="0" fontId="9" fillId="0" borderId="35" xfId="38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30" xfId="38" applyFont="1" applyBorder="1" applyAlignment="1">
      <alignment vertical="center"/>
    </xf>
    <xf numFmtId="0" fontId="9" fillId="0" borderId="0" xfId="39" applyFont="1"/>
    <xf numFmtId="0" fontId="9" fillId="0" borderId="0" xfId="39" applyFont="1" applyAlignment="1">
      <alignment horizontal="left"/>
    </xf>
    <xf numFmtId="0" fontId="19" fillId="0" borderId="0" xfId="39" applyFont="1" applyAlignment="1">
      <alignment horizontal="center"/>
    </xf>
    <xf numFmtId="0" fontId="23" fillId="0" borderId="0" xfId="36" applyFont="1" applyAlignment="1">
      <alignment horizontal="left" indent="1"/>
    </xf>
    <xf numFmtId="0" fontId="9" fillId="0" borderId="2" xfId="39" applyFont="1" applyBorder="1" applyAlignment="1">
      <alignment horizontal="center"/>
    </xf>
    <xf numFmtId="0" fontId="10" fillId="0" borderId="2" xfId="39" applyFont="1" applyBorder="1" applyAlignment="1">
      <alignment horizontal="center"/>
    </xf>
    <xf numFmtId="0" fontId="9" fillId="0" borderId="2" xfId="39" applyFont="1" applyBorder="1"/>
    <xf numFmtId="0" fontId="9" fillId="0" borderId="3" xfId="39" applyFont="1" applyBorder="1" applyAlignment="1">
      <alignment horizontal="center"/>
    </xf>
    <xf numFmtId="0" fontId="10" fillId="0" borderId="3" xfId="39" applyFont="1" applyBorder="1" applyAlignment="1">
      <alignment horizontal="center"/>
    </xf>
    <xf numFmtId="0" fontId="9" fillId="0" borderId="3" xfId="39" applyFont="1" applyBorder="1"/>
    <xf numFmtId="0" fontId="9" fillId="0" borderId="2" xfId="39" applyFont="1" applyBorder="1" applyAlignment="1">
      <alignment vertical="center"/>
    </xf>
    <xf numFmtId="0" fontId="9" fillId="0" borderId="2" xfId="36" applyFont="1" applyBorder="1" applyAlignment="1">
      <alignment horizontal="left"/>
    </xf>
    <xf numFmtId="0" fontId="9" fillId="0" borderId="25" xfId="39" applyFont="1" applyBorder="1" applyAlignment="1">
      <alignment horizontal="center"/>
    </xf>
    <xf numFmtId="0" fontId="10" fillId="0" borderId="25" xfId="39" applyFont="1" applyBorder="1" applyAlignment="1">
      <alignment horizontal="center"/>
    </xf>
    <xf numFmtId="0" fontId="9" fillId="0" borderId="2" xfId="36" applyFont="1" applyBorder="1" applyAlignment="1">
      <alignment horizontal="center"/>
    </xf>
    <xf numFmtId="0" fontId="9" fillId="0" borderId="2" xfId="36" applyFont="1" applyBorder="1" applyAlignment="1">
      <alignment vertical="center"/>
    </xf>
    <xf numFmtId="0" fontId="9" fillId="0" borderId="2" xfId="36" applyFont="1" applyBorder="1" applyAlignment="1">
      <alignment horizontal="center" vertical="center"/>
    </xf>
    <xf numFmtId="0" fontId="9" fillId="0" borderId="2" xfId="36" applyFont="1" applyBorder="1" applyAlignment="1">
      <alignment horizontal="left" vertical="center"/>
    </xf>
    <xf numFmtId="0" fontId="9" fillId="0" borderId="0" xfId="36" applyFont="1" applyAlignment="1">
      <alignment horizontal="center" vertical="center"/>
    </xf>
    <xf numFmtId="0" fontId="10" fillId="0" borderId="2" xfId="39" applyFont="1" applyBorder="1"/>
    <xf numFmtId="0" fontId="9" fillId="0" borderId="5" xfId="39" applyFont="1" applyBorder="1"/>
    <xf numFmtId="0" fontId="9" fillId="7" borderId="2" xfId="39" applyFont="1" applyFill="1" applyBorder="1" applyAlignment="1">
      <alignment horizontal="center"/>
    </xf>
    <xf numFmtId="0" fontId="10" fillId="0" borderId="3" xfId="39" applyFont="1" applyBorder="1" applyAlignment="1">
      <alignment horizontal="left"/>
    </xf>
    <xf numFmtId="0" fontId="9" fillId="0" borderId="0" xfId="36" applyFont="1" applyAlignment="1">
      <alignment horizontal="left" vertical="center"/>
    </xf>
    <xf numFmtId="164" fontId="9" fillId="0" borderId="0" xfId="39" applyNumberFormat="1" applyFont="1"/>
    <xf numFmtId="0" fontId="10" fillId="8" borderId="26" xfId="39" applyFont="1" applyFill="1" applyBorder="1" applyAlignment="1">
      <alignment horizontal="center" vertical="center" wrapText="1"/>
    </xf>
    <xf numFmtId="0" fontId="10" fillId="8" borderId="26" xfId="36" applyFont="1" applyFill="1" applyBorder="1" applyAlignment="1">
      <alignment horizontal="center" vertical="center" wrapText="1"/>
    </xf>
    <xf numFmtId="0" fontId="10" fillId="0" borderId="0" xfId="39" applyFont="1" applyAlignment="1">
      <alignment horizontal="center" vertical="center" wrapText="1"/>
    </xf>
    <xf numFmtId="0" fontId="10" fillId="0" borderId="0" xfId="36" applyFont="1" applyAlignment="1">
      <alignment horizontal="center" vertical="center" wrapText="1"/>
    </xf>
    <xf numFmtId="0" fontId="19" fillId="3" borderId="2" xfId="39" applyFont="1" applyFill="1" applyBorder="1" applyAlignment="1">
      <alignment horizontal="center"/>
    </xf>
    <xf numFmtId="0" fontId="19" fillId="0" borderId="2" xfId="39" applyFont="1" applyBorder="1" applyAlignment="1">
      <alignment horizontal="center"/>
    </xf>
    <xf numFmtId="0" fontId="17" fillId="0" borderId="2" xfId="39" applyFont="1" applyBorder="1" applyAlignment="1">
      <alignment horizontal="center"/>
    </xf>
    <xf numFmtId="0" fontId="20" fillId="0" borderId="2" xfId="39" applyFont="1" applyBorder="1" applyAlignment="1">
      <alignment horizontal="center"/>
    </xf>
    <xf numFmtId="0" fontId="21" fillId="0" borderId="2" xfId="39" applyFont="1" applyBorder="1" applyAlignment="1">
      <alignment horizontal="center"/>
    </xf>
    <xf numFmtId="0" fontId="19" fillId="5" borderId="2" xfId="39" applyFont="1" applyFill="1" applyBorder="1" applyAlignment="1">
      <alignment horizontal="center"/>
    </xf>
    <xf numFmtId="0" fontId="4" fillId="0" borderId="0" xfId="32" applyAlignment="1" applyProtection="1"/>
    <xf numFmtId="0" fontId="29" fillId="0" borderId="0" xfId="0" applyFont="1"/>
    <xf numFmtId="0" fontId="18" fillId="0" borderId="26" xfId="0" applyFont="1" applyBorder="1"/>
    <xf numFmtId="0" fontId="3" fillId="0" borderId="38" xfId="0" applyFont="1" applyBorder="1" applyAlignment="1">
      <alignment vertical="center"/>
    </xf>
    <xf numFmtId="0" fontId="3" fillId="0" borderId="16" xfId="38" applyFont="1" applyBorder="1" applyAlignment="1">
      <alignment horizontal="center" vertical="center"/>
    </xf>
    <xf numFmtId="0" fontId="8" fillId="0" borderId="2" xfId="0" applyFont="1" applyBorder="1"/>
    <xf numFmtId="0" fontId="9" fillId="0" borderId="2" xfId="38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4" fillId="0" borderId="0" xfId="32" applyAlignment="1" applyProtection="1">
      <alignment vertical="center"/>
    </xf>
    <xf numFmtId="0" fontId="3" fillId="0" borderId="0" xfId="0" applyFont="1"/>
    <xf numFmtId="0" fontId="4" fillId="0" borderId="0" xfId="32" applyAlignment="1" applyProtection="1">
      <alignment vertical="center" wrapText="1"/>
    </xf>
    <xf numFmtId="0" fontId="0" fillId="0" borderId="0" xfId="0" applyAlignment="1">
      <alignment vertical="center" wrapText="1"/>
    </xf>
    <xf numFmtId="0" fontId="10" fillId="0" borderId="2" xfId="0" applyFont="1" applyBorder="1" applyAlignment="1">
      <alignment horizontal="center"/>
    </xf>
    <xf numFmtId="0" fontId="3" fillId="0" borderId="17" xfId="38" applyFont="1" applyBorder="1" applyAlignment="1">
      <alignment vertical="center"/>
    </xf>
    <xf numFmtId="0" fontId="1" fillId="0" borderId="3" xfId="36" applyFont="1" applyBorder="1" applyAlignment="1">
      <alignment horizontal="center"/>
    </xf>
    <xf numFmtId="0" fontId="9" fillId="0" borderId="2" xfId="0" applyFont="1" applyBorder="1"/>
    <xf numFmtId="0" fontId="31" fillId="0" borderId="0" xfId="36" applyFont="1" applyAlignment="1">
      <alignment horizontal="left" indent="1"/>
    </xf>
    <xf numFmtId="0" fontId="9" fillId="0" borderId="3" xfId="38" applyFont="1" applyBorder="1" applyAlignment="1">
      <alignment horizontal="center" vertical="center"/>
    </xf>
    <xf numFmtId="0" fontId="10" fillId="0" borderId="0" xfId="0" applyFont="1"/>
    <xf numFmtId="0" fontId="32" fillId="0" borderId="0" xfId="0" applyFont="1"/>
    <xf numFmtId="0" fontId="18" fillId="0" borderId="0" xfId="0" applyFont="1" applyAlignment="1">
      <alignment horizontal="left" vertical="center"/>
    </xf>
    <xf numFmtId="0" fontId="9" fillId="0" borderId="3" xfId="36" applyFont="1" applyBorder="1" applyAlignment="1">
      <alignment horizontal="center"/>
    </xf>
    <xf numFmtId="0" fontId="13" fillId="6" borderId="1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3" fillId="0" borderId="7" xfId="38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3" fillId="0" borderId="29" xfId="38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3" fillId="6" borderId="24" xfId="0" applyFont="1" applyFill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3" fillId="5" borderId="24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3" fillId="0" borderId="4" xfId="38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9" fillId="0" borderId="5" xfId="38" applyFont="1" applyBorder="1" applyAlignment="1">
      <alignment horizontal="center"/>
    </xf>
    <xf numFmtId="0" fontId="8" fillId="5" borderId="26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left" vertical="center"/>
    </xf>
    <xf numFmtId="1" fontId="3" fillId="0" borderId="11" xfId="19" applyNumberFormat="1" applyFont="1" applyBorder="1" applyAlignment="1">
      <alignment horizontal="center" vertical="center"/>
    </xf>
    <xf numFmtId="1" fontId="3" fillId="0" borderId="7" xfId="19" applyNumberFormat="1" applyFont="1" applyFill="1" applyBorder="1" applyAlignment="1">
      <alignment horizontal="center" vertical="center"/>
    </xf>
    <xf numFmtId="1" fontId="3" fillId="0" borderId="3" xfId="19" applyNumberFormat="1" applyFont="1" applyFill="1" applyBorder="1" applyAlignment="1">
      <alignment horizontal="center" vertical="center"/>
    </xf>
    <xf numFmtId="0" fontId="3" fillId="0" borderId="22" xfId="38" applyFont="1" applyBorder="1" applyAlignment="1">
      <alignment horizontal="center" vertical="center"/>
    </xf>
    <xf numFmtId="0" fontId="3" fillId="0" borderId="27" xfId="38" applyFont="1" applyBorder="1" applyAlignment="1">
      <alignment horizontal="center" vertical="center"/>
    </xf>
    <xf numFmtId="0" fontId="3" fillId="0" borderId="23" xfId="38" applyFont="1" applyBorder="1" applyAlignment="1">
      <alignment vertical="center"/>
    </xf>
    <xf numFmtId="1" fontId="3" fillId="0" borderId="10" xfId="19" applyNumberFormat="1" applyFont="1" applyBorder="1" applyAlignment="1">
      <alignment horizontal="center" vertical="center"/>
    </xf>
    <xf numFmtId="1" fontId="3" fillId="0" borderId="27" xfId="19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0" borderId="4" xfId="19" applyNumberFormat="1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1" fontId="3" fillId="0" borderId="5" xfId="19" applyNumberFormat="1" applyFont="1" applyBorder="1" applyAlignment="1">
      <alignment horizontal="center" vertical="center"/>
    </xf>
    <xf numFmtId="1" fontId="3" fillId="0" borderId="29" xfId="19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" fontId="3" fillId="0" borderId="9" xfId="19" applyNumberFormat="1" applyFont="1" applyBorder="1" applyAlignment="1">
      <alignment horizontal="center" vertical="center"/>
    </xf>
    <xf numFmtId="1" fontId="3" fillId="0" borderId="5" xfId="19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" fontId="3" fillId="0" borderId="10" xfId="19" applyNumberFormat="1" applyFont="1" applyFill="1" applyBorder="1" applyAlignment="1">
      <alignment horizontal="center" vertical="center"/>
    </xf>
    <xf numFmtId="1" fontId="3" fillId="0" borderId="2" xfId="19" applyNumberFormat="1" applyFont="1" applyBorder="1" applyAlignment="1">
      <alignment horizontal="center" vertical="center"/>
    </xf>
    <xf numFmtId="1" fontId="3" fillId="0" borderId="24" xfId="19" applyNumberFormat="1" applyFont="1" applyBorder="1" applyAlignment="1">
      <alignment horizontal="center" vertical="center"/>
    </xf>
    <xf numFmtId="1" fontId="3" fillId="0" borderId="34" xfId="19" applyNumberFormat="1" applyFont="1" applyFill="1" applyBorder="1" applyAlignment="1">
      <alignment horizontal="center" vertical="center"/>
    </xf>
    <xf numFmtId="1" fontId="3" fillId="0" borderId="2" xfId="19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2" xfId="38" applyFont="1" applyBorder="1" applyAlignment="1">
      <alignment horizontal="left"/>
    </xf>
    <xf numFmtId="0" fontId="8" fillId="0" borderId="5" xfId="38" applyFont="1" applyBorder="1" applyAlignment="1">
      <alignment vertical="center"/>
    </xf>
    <xf numFmtId="1" fontId="3" fillId="0" borderId="8" xfId="19" applyNumberFormat="1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18" fillId="0" borderId="26" xfId="0" applyFont="1" applyBorder="1" applyAlignment="1">
      <alignment horizontal="left"/>
    </xf>
    <xf numFmtId="0" fontId="8" fillId="0" borderId="0" xfId="38" applyFont="1"/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" fontId="8" fillId="0" borderId="2" xfId="19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2" fontId="9" fillId="0" borderId="0" xfId="0" applyNumberFormat="1" applyFont="1"/>
    <xf numFmtId="0" fontId="12" fillId="5" borderId="1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8" fillId="0" borderId="11" xfId="0" applyFont="1" applyBorder="1"/>
  </cellXfs>
  <cellStyles count="47">
    <cellStyle name="#,###" xfId="1" xr:uid="{00000000-0005-0000-0000-000000000000}"/>
    <cellStyle name="#,###.##" xfId="2" xr:uid="{00000000-0005-0000-0000-000001000000}"/>
    <cellStyle name="£0" xfId="3" xr:uid="{00000000-0005-0000-0000-000002000000}"/>
    <cellStyle name="£0,000" xfId="4" xr:uid="{00000000-0005-0000-0000-000003000000}"/>
    <cellStyle name="£0,000.00" xfId="5" xr:uid="{00000000-0005-0000-0000-000004000000}"/>
    <cellStyle name="£0_2000PBUD" xfId="6" xr:uid="{00000000-0005-0000-0000-000005000000}"/>
    <cellStyle name="0" xfId="7" xr:uid="{00000000-0005-0000-0000-000006000000}"/>
    <cellStyle name="0%" xfId="8" xr:uid="{00000000-0005-0000-0000-000007000000}"/>
    <cellStyle name="0,000" xfId="9" xr:uid="{00000000-0005-0000-0000-000008000000}"/>
    <cellStyle name="0,000.00" xfId="10" xr:uid="{00000000-0005-0000-0000-000009000000}"/>
    <cellStyle name="0,000.0000" xfId="11" xr:uid="{00000000-0005-0000-0000-00000A000000}"/>
    <cellStyle name="0,000_Balance Analysis" xfId="12" xr:uid="{00000000-0005-0000-0000-00000B000000}"/>
    <cellStyle name="0.0%" xfId="13" xr:uid="{00000000-0005-0000-0000-00000C000000}"/>
    <cellStyle name="0.00%" xfId="14" xr:uid="{00000000-0005-0000-0000-00000D000000}"/>
    <cellStyle name="0_99Pri SEPT INCREASES" xfId="15" xr:uid="{00000000-0005-0000-0000-00000E000000}"/>
    <cellStyle name="0_INTSEC97" xfId="16" xr:uid="{00000000-0005-0000-0000-00000F000000}"/>
    <cellStyle name="0_SHEET" xfId="17" xr:uid="{00000000-0005-0000-0000-000010000000}"/>
    <cellStyle name="0_Sheet1" xfId="18" xr:uid="{00000000-0005-0000-0000-000011000000}"/>
    <cellStyle name="Comma" xfId="19" builtinId="3"/>
    <cellStyle name="Comma 2" xfId="20" xr:uid="{00000000-0005-0000-0000-000013000000}"/>
    <cellStyle name="Comma 3" xfId="21" xr:uid="{00000000-0005-0000-0000-000014000000}"/>
    <cellStyle name="Currency 2" xfId="22" xr:uid="{00000000-0005-0000-0000-000015000000}"/>
    <cellStyle name="Currency 3" xfId="23" xr:uid="{00000000-0005-0000-0000-000016000000}"/>
    <cellStyle name="Dash" xfId="24" xr:uid="{00000000-0005-0000-0000-000017000000}"/>
    <cellStyle name="Date" xfId="25" xr:uid="{00000000-0005-0000-0000-000018000000}"/>
    <cellStyle name="dd-mmm-yy" xfId="26" xr:uid="{00000000-0005-0000-0000-000019000000}"/>
    <cellStyle name="FMS" xfId="27" xr:uid="{00000000-0005-0000-0000-00001A000000}"/>
    <cellStyle name="Fraction" xfId="28" xr:uid="{00000000-0005-0000-0000-00001B000000}"/>
    <cellStyle name="Header" xfId="29" xr:uid="{00000000-0005-0000-0000-00001C000000}"/>
    <cellStyle name="HeaderGrant" xfId="30" xr:uid="{00000000-0005-0000-0000-00001D000000}"/>
    <cellStyle name="HeaderLEA" xfId="31" xr:uid="{00000000-0005-0000-0000-00001E000000}"/>
    <cellStyle name="Hyperlink" xfId="32" builtinId="8"/>
    <cellStyle name="LEAName" xfId="33" xr:uid="{00000000-0005-0000-0000-000020000000}"/>
    <cellStyle name="LEANumber" xfId="34" xr:uid="{00000000-0005-0000-0000-000021000000}"/>
    <cellStyle name="mmm-yy" xfId="35" xr:uid="{00000000-0005-0000-0000-000022000000}"/>
    <cellStyle name="Normal" xfId="0" builtinId="0"/>
    <cellStyle name="Normal 2" xfId="36" xr:uid="{00000000-0005-0000-0000-000024000000}"/>
    <cellStyle name="Normal 3" xfId="37" xr:uid="{00000000-0005-0000-0000-000025000000}"/>
    <cellStyle name="Normal_CONSISTENT FINANCIAL REPORTING Nov01" xfId="38" xr:uid="{00000000-0005-0000-0000-000026000000}"/>
    <cellStyle name="Normal_CONSISTENT FINANCIAL REPORTING Nov01 2" xfId="39" xr:uid="{00000000-0005-0000-0000-000027000000}"/>
    <cellStyle name="Number" xfId="40" xr:uid="{00000000-0005-0000-0000-000028000000}"/>
    <cellStyle name="Percent 0%" xfId="41" xr:uid="{00000000-0005-0000-0000-000029000000}"/>
    <cellStyle name="Percent 0.0%" xfId="42" xr:uid="{00000000-0005-0000-0000-00002A000000}"/>
    <cellStyle name="Percent 0.00%" xfId="43" xr:uid="{00000000-0005-0000-0000-00002B000000}"/>
    <cellStyle name="Percent 2" xfId="44" xr:uid="{00000000-0005-0000-0000-00002C000000}"/>
    <cellStyle name="Times New Roman" xfId="45" xr:uid="{00000000-0005-0000-0000-00002D000000}"/>
    <cellStyle name="Times New Roman TT" xfId="46" xr:uid="{00000000-0005-0000-0000-00002E000000}"/>
  </cellStyles>
  <dxfs count="1">
    <dxf>
      <font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3. Condensed Code Order List'!A1"/><Relationship Id="rId2" Type="http://schemas.openxmlformats.org/officeDocument/2006/relationships/hyperlink" Target="#'2.CFR Structure'!A1"/><Relationship Id="rId1" Type="http://schemas.openxmlformats.org/officeDocument/2006/relationships/hyperlink" Target="#'1.CFR changes'!A1"/><Relationship Id="rId5" Type="http://schemas.openxmlformats.org/officeDocument/2006/relationships/hyperlink" Target="https://www.gov.uk/guidance/consistent-financial-reporting-framework-2024-to-2025" TargetMode="External"/><Relationship Id="rId4" Type="http://schemas.openxmlformats.org/officeDocument/2006/relationships/hyperlink" Target="#'4. Full Code Listing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eader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Header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Header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Header!A1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6</xdr:row>
      <xdr:rowOff>9525</xdr:rowOff>
    </xdr:from>
    <xdr:to>
      <xdr:col>2</xdr:col>
      <xdr:colOff>2228849</xdr:colOff>
      <xdr:row>7</xdr:row>
      <xdr:rowOff>9525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362074" y="752475"/>
          <a:ext cx="2238375" cy="381000"/>
        </a:xfrm>
        <a:prstGeom prst="roundRect">
          <a:avLst/>
        </a:prstGeom>
        <a:solidFill>
          <a:schemeClr val="accent1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en-GB" sz="1200" b="1" i="0" baseline="0">
              <a:latin typeface="Arial" panose="020B0604020202020204" pitchFamily="34" charset="0"/>
              <a:cs typeface="Arial" panose="020B0604020202020204" pitchFamily="34" charset="0"/>
            </a:rPr>
            <a:t>CFR Changes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371600" y="1123950"/>
          <a:ext cx="2238375" cy="381000"/>
        </a:xfrm>
        <a:prstGeom prst="roundRect">
          <a:avLst/>
        </a:prstGeom>
        <a:solidFill>
          <a:schemeClr val="accent1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en-GB" sz="1200" b="1" i="0" baseline="0">
              <a:latin typeface="Arial" panose="020B0604020202020204" pitchFamily="34" charset="0"/>
              <a:cs typeface="Arial" panose="020B0604020202020204" pitchFamily="34" charset="0"/>
            </a:rPr>
            <a:t>CFR Structure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371600" y="1504950"/>
          <a:ext cx="2238375" cy="38100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en-GB" sz="1200" b="1" i="0" baseline="0">
              <a:latin typeface="Arial" panose="020B0604020202020204" pitchFamily="34" charset="0"/>
              <a:cs typeface="Arial" panose="020B0604020202020204" pitchFamily="34" charset="0"/>
            </a:rPr>
            <a:t>CFR Condensed Code Order Listing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371600" y="1885950"/>
          <a:ext cx="22383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en-GB" sz="1200" b="1" i="0" baseline="0">
              <a:latin typeface="Arial" panose="020B0604020202020204" pitchFamily="34" charset="0"/>
              <a:cs typeface="Arial" panose="020B0604020202020204" pitchFamily="34" charset="0"/>
            </a:rPr>
            <a:t>CFR Full Code Order Listing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495300</xdr:colOff>
      <xdr:row>5</xdr:row>
      <xdr:rowOff>180974</xdr:rowOff>
    </xdr:from>
    <xdr:to>
      <xdr:col>6</xdr:col>
      <xdr:colOff>676275</xdr:colOff>
      <xdr:row>8</xdr:row>
      <xdr:rowOff>133349</xdr:rowOff>
    </xdr:to>
    <xdr:sp macro="" textlink="">
      <xdr:nvSpPr>
        <xdr:cNvPr id="8" name="Rounded Rectangl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4105275" y="1133474"/>
          <a:ext cx="2238375" cy="904875"/>
        </a:xfrm>
        <a:prstGeom prst="roundRect">
          <a:avLst/>
        </a:prstGeom>
        <a:solidFill>
          <a:schemeClr val="accent6">
            <a:lumMod val="9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Click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here to view the</a:t>
          </a:r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 Consistent Financial Reporting Framework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105834</xdr:rowOff>
    </xdr:from>
    <xdr:to>
      <xdr:col>8</xdr:col>
      <xdr:colOff>107950</xdr:colOff>
      <xdr:row>4</xdr:row>
      <xdr:rowOff>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4816667" y="306917"/>
          <a:ext cx="1695450" cy="666750"/>
        </a:xfrm>
        <a:prstGeom prst="roundRect">
          <a:avLst/>
        </a:prstGeom>
        <a:solidFill>
          <a:schemeClr val="accent2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endParaRPr lang="en-GB" sz="1100" b="1" i="0" baseline="0"/>
        </a:p>
        <a:p>
          <a:pPr algn="ctr"/>
          <a:r>
            <a:rPr lang="en-GB" sz="1200" b="1" i="0" baseline="0">
              <a:latin typeface="Arial" panose="020B0604020202020204" pitchFamily="34" charset="0"/>
              <a:cs typeface="Arial" panose="020B0604020202020204" pitchFamily="34" charset="0"/>
            </a:rPr>
            <a:t>Click here to return</a:t>
          </a:r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 back to Header tab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0</xdr:row>
      <xdr:rowOff>28575</xdr:rowOff>
    </xdr:from>
    <xdr:to>
      <xdr:col>6</xdr:col>
      <xdr:colOff>581025</xdr:colOff>
      <xdr:row>1</xdr:row>
      <xdr:rowOff>180975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6743700" y="28575"/>
          <a:ext cx="1695450" cy="666750"/>
        </a:xfrm>
        <a:prstGeom prst="roundRect">
          <a:avLst/>
        </a:prstGeom>
        <a:solidFill>
          <a:schemeClr val="accent2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endParaRPr lang="en-GB" sz="1100" b="1" i="0" baseline="0"/>
        </a:p>
        <a:p>
          <a:pPr algn="ctr"/>
          <a:r>
            <a:rPr lang="en-GB" sz="1200" b="1" i="0" baseline="0">
              <a:latin typeface="Arial" panose="020B0604020202020204" pitchFamily="34" charset="0"/>
              <a:cs typeface="Arial" panose="020B0604020202020204" pitchFamily="34" charset="0"/>
            </a:rPr>
            <a:t>Click here to return</a:t>
          </a:r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 back to Header tab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0</xdr:row>
      <xdr:rowOff>38100</xdr:rowOff>
    </xdr:from>
    <xdr:to>
      <xdr:col>6</xdr:col>
      <xdr:colOff>123825</xdr:colOff>
      <xdr:row>0</xdr:row>
      <xdr:rowOff>704850</xdr:rowOff>
    </xdr:to>
    <xdr:sp macro="" textlink="">
      <xdr:nvSpPr>
        <xdr:cNvPr id="3" name="Rounded 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7610475" y="38100"/>
          <a:ext cx="1695450" cy="666750"/>
        </a:xfrm>
        <a:prstGeom prst="roundRect">
          <a:avLst/>
        </a:prstGeom>
        <a:solidFill>
          <a:schemeClr val="accent2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endParaRPr lang="en-GB" sz="1100" b="1" i="0" baseline="0"/>
        </a:p>
        <a:p>
          <a:pPr algn="ctr"/>
          <a:r>
            <a:rPr lang="en-GB" sz="1200" b="1" i="0" baseline="0">
              <a:latin typeface="Arial" panose="020B0604020202020204" pitchFamily="34" charset="0"/>
              <a:cs typeface="Arial" panose="020B0604020202020204" pitchFamily="34" charset="0"/>
            </a:rPr>
            <a:t>Click here to return</a:t>
          </a:r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 back to Header tab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3</xdr:col>
          <xdr:colOff>1409700</xdr:colOff>
          <xdr:row>0</xdr:row>
          <xdr:rowOff>0</xdr:rowOff>
        </xdr:to>
        <xdr:sp macro="" textlink="">
          <xdr:nvSpPr>
            <xdr:cNvPr id="11265" name="ImportFromFMSButton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1609725</xdr:colOff>
          <xdr:row>0</xdr:row>
          <xdr:rowOff>0</xdr:rowOff>
        </xdr:from>
        <xdr:to>
          <xdr:col>3</xdr:col>
          <xdr:colOff>4905375</xdr:colOff>
          <xdr:row>0</xdr:row>
          <xdr:rowOff>0</xdr:rowOff>
        </xdr:to>
        <xdr:sp macro="" textlink="">
          <xdr:nvSpPr>
            <xdr:cNvPr id="11266" name="ValidateButton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4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5095875</xdr:colOff>
          <xdr:row>0</xdr:row>
          <xdr:rowOff>0</xdr:rowOff>
        </xdr:from>
        <xdr:to>
          <xdr:col>4</xdr:col>
          <xdr:colOff>0</xdr:colOff>
          <xdr:row>0</xdr:row>
          <xdr:rowOff>0</xdr:rowOff>
        </xdr:to>
        <xdr:sp macro="" textlink="">
          <xdr:nvSpPr>
            <xdr:cNvPr id="11267" name="ClearImportButton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4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95250</xdr:colOff>
      <xdr:row>0</xdr:row>
      <xdr:rowOff>38100</xdr:rowOff>
    </xdr:from>
    <xdr:to>
      <xdr:col>8</xdr:col>
      <xdr:colOff>495300</xdr:colOff>
      <xdr:row>0</xdr:row>
      <xdr:rowOff>704850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10248900" y="38100"/>
          <a:ext cx="1695450" cy="666750"/>
        </a:xfrm>
        <a:prstGeom prst="roundRect">
          <a:avLst/>
        </a:prstGeom>
        <a:solidFill>
          <a:schemeClr val="accent2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endParaRPr lang="en-GB" sz="1100" b="1" i="0" baseline="0"/>
        </a:p>
        <a:p>
          <a:pPr algn="ctr"/>
          <a:r>
            <a:rPr lang="en-GB" sz="1200" b="1" i="0" baseline="0">
              <a:latin typeface="Arial" panose="020B0604020202020204" pitchFamily="34" charset="0"/>
              <a:cs typeface="Arial" panose="020B0604020202020204" pitchFamily="34" charset="0"/>
            </a:rPr>
            <a:t>Click here to return</a:t>
          </a:r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 back to Header tab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m\AppData\Local\Microsoft\Windows\Temporary%20Internet%20Files\Low\Content.IE5\5TAPTTL8\GBP%2011-12%20unhidden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4-25/cfr-coding-list-2024-25.xlsx" TargetMode="External"/><Relationship Id="rId2" Type="http://schemas.openxmlformats.org/officeDocument/2006/relationships/externalLinkPath" Target="https://gloucestershirecc.sharepoint.com/sites/FSchoolFunding/Year%20End%20Returns/2024-25/cfr-coding-list-2024-25.xlsx" TargetMode="External"/><Relationship Id="rId1" Type="http://schemas.openxmlformats.org/officeDocument/2006/relationships/externalLinkPath" Target="/sites/FSchoolFunding/Year%20End%20Returns/2024-25/cfr-coding-list-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S6 Report"/>
      <sheetName val="Data for analysis"/>
      <sheetName val="Chq Bk Actuals 0910"/>
      <sheetName val="Central Actuals 0910"/>
      <sheetName val="1.Notes"/>
      <sheetName val="2.Code Order Input"/>
      <sheetName val="3.CFR Budget Plan"/>
      <sheetName val="4.Revenue Balances"/>
      <sheetName val="5.Historic Trends"/>
      <sheetName val="6.GovApproval"/>
      <sheetName val="7.Clawback Scheme"/>
      <sheetName val="Commitments 1."/>
      <sheetName val="Commitments 2."/>
      <sheetName val="Commitments 3."/>
      <sheetName val="Commitments 4."/>
      <sheetName val="FMS6 Export"/>
      <sheetName val="Balances 07-09"/>
      <sheetName val="1011 Bud Coding ISB &amp; Limits"/>
      <sheetName val="GBP 07-08"/>
      <sheetName val="07-08 Actuals"/>
      <sheetName val="GBP 08-09"/>
      <sheetName val="08-09 Actuals"/>
      <sheetName val="GBP 09-10"/>
      <sheetName val="SF 09-10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XUtZG0QrKkW_CWZwP06C3KV_mPv__EhIltaPI4OfUeB7V6ZzGtHGS7Og3AwMQ58D" itemId="01NJJSK2OQCZS7PHBU6RD2CB4NPIWBS3CM">
      <xxl21:absoluteUrl r:id="rId2"/>
      <xxl21:relativeUrl r:id="rId3"/>
    </xxl21:alternateUrls>
    <sheetNames>
      <sheetName val="Header"/>
      <sheetName val="1.CFR changes"/>
      <sheetName val="2.CFR Structure"/>
      <sheetName val="3. Condensed Code Order List"/>
      <sheetName val="4. Full Code Listing"/>
    </sheetNames>
    <sheetDataSet>
      <sheetData sheetId="0"/>
      <sheetData sheetId="1"/>
      <sheetData sheetId="2">
        <row r="1">
          <cell r="A1" t="str">
            <v>CONSISTENT FINANCIAL REPORTING 
GENERAL LEDGER CODE LIST 2024-25</v>
          </cell>
          <cell r="B1"/>
        </row>
        <row r="2">
          <cell r="A2" t="str">
            <v>CFR ref</v>
          </cell>
          <cell r="B2" t="str">
            <v>3 yr GBP line ref</v>
          </cell>
        </row>
        <row r="3">
          <cell r="A3" t="str">
            <v>REVENUE INCOME HEADINGS</v>
          </cell>
          <cell r="B3"/>
        </row>
        <row r="4">
          <cell r="A4" t="str">
            <v>FUNDS DELEGATED BY THE LA</v>
          </cell>
          <cell r="B4"/>
        </row>
        <row r="5">
          <cell r="A5" t="str">
            <v>I 01</v>
          </cell>
          <cell r="B5" t="str">
            <v>L29</v>
          </cell>
        </row>
        <row r="6">
          <cell r="A6" t="str">
            <v>I 01</v>
          </cell>
          <cell r="B6" t="str">
            <v>L29</v>
          </cell>
        </row>
        <row r="7">
          <cell r="A7" t="str">
            <v>I 01</v>
          </cell>
          <cell r="B7" t="str">
            <v>L29</v>
          </cell>
        </row>
        <row r="8">
          <cell r="A8" t="str">
            <v>I 01</v>
          </cell>
          <cell r="B8" t="str">
            <v>L29</v>
          </cell>
        </row>
        <row r="9">
          <cell r="A9" t="str">
            <v>I 01</v>
          </cell>
          <cell r="B9" t="str">
            <v>L29</v>
          </cell>
        </row>
        <row r="10">
          <cell r="A10" t="str">
            <v>I 01</v>
          </cell>
          <cell r="B10" t="str">
            <v>L29</v>
          </cell>
        </row>
        <row r="11">
          <cell r="A11" t="str">
            <v>I 01</v>
          </cell>
          <cell r="B11" t="str">
            <v>L29</v>
          </cell>
        </row>
        <row r="12">
          <cell r="A12" t="str">
            <v>I 01</v>
          </cell>
          <cell r="B12" t="str">
            <v>L29</v>
          </cell>
        </row>
        <row r="13">
          <cell r="A13" t="str">
            <v>I 01</v>
          </cell>
          <cell r="B13" t="str">
            <v>L29</v>
          </cell>
        </row>
        <row r="14">
          <cell r="A14" t="str">
            <v>FUNDING FOR SIXTH FORM STUDENTS</v>
          </cell>
          <cell r="B14"/>
        </row>
        <row r="15">
          <cell r="A15" t="str">
            <v>I 02</v>
          </cell>
          <cell r="B15" t="str">
            <v>L29</v>
          </cell>
        </row>
        <row r="16">
          <cell r="A16" t="str">
            <v>HIGH NEEDS TOP UP FUNDING</v>
          </cell>
          <cell r="B16"/>
        </row>
        <row r="17">
          <cell r="A17" t="str">
            <v>I 03</v>
          </cell>
          <cell r="B17" t="str">
            <v>L30</v>
          </cell>
        </row>
        <row r="18">
          <cell r="A18" t="str">
            <v>I 03</v>
          </cell>
          <cell r="B18" t="str">
            <v>L30</v>
          </cell>
        </row>
        <row r="19">
          <cell r="A19" t="str">
            <v>I 03</v>
          </cell>
          <cell r="B19" t="str">
            <v>L30</v>
          </cell>
        </row>
        <row r="20">
          <cell r="A20" t="str">
            <v>FUNDING FOR MINORITY ETHNIC PUPILS</v>
          </cell>
          <cell r="B20"/>
        </row>
        <row r="21">
          <cell r="A21" t="str">
            <v>I 04</v>
          </cell>
          <cell r="B21" t="str">
            <v>L30</v>
          </cell>
        </row>
        <row r="22">
          <cell r="A22" t="str">
            <v>PUPIL PREMIUM</v>
          </cell>
          <cell r="B22"/>
        </row>
        <row r="23">
          <cell r="A23" t="str">
            <v>I 05</v>
          </cell>
          <cell r="B23" t="str">
            <v>L30</v>
          </cell>
        </row>
        <row r="24">
          <cell r="A24" t="str">
            <v>I 05</v>
          </cell>
          <cell r="B24" t="str">
            <v>L30</v>
          </cell>
        </row>
        <row r="25">
          <cell r="A25" t="str">
            <v>OTHER GOVERNMENT GRANTS</v>
          </cell>
          <cell r="B25"/>
        </row>
        <row r="26">
          <cell r="A26" t="str">
            <v>I 06</v>
          </cell>
          <cell r="B26" t="str">
            <v>L30</v>
          </cell>
        </row>
        <row r="27">
          <cell r="A27" t="str">
            <v>I 06</v>
          </cell>
          <cell r="B27" t="str">
            <v>L30</v>
          </cell>
        </row>
        <row r="28">
          <cell r="A28" t="str">
            <v>OTHER GRANTS AND PAYMENTS RECEIVED</v>
          </cell>
          <cell r="B28"/>
        </row>
        <row r="29">
          <cell r="A29" t="str">
            <v>I 07</v>
          </cell>
          <cell r="B29" t="str">
            <v>L30</v>
          </cell>
        </row>
        <row r="30">
          <cell r="A30" t="str">
            <v>I 07</v>
          </cell>
          <cell r="B30" t="str">
            <v>L30</v>
          </cell>
        </row>
        <row r="31">
          <cell r="A31" t="str">
            <v>I 07</v>
          </cell>
          <cell r="B31" t="str">
            <v>L30</v>
          </cell>
        </row>
        <row r="32">
          <cell r="A32" t="str">
            <v>I 07</v>
          </cell>
          <cell r="B32" t="str">
            <v>L30</v>
          </cell>
        </row>
        <row r="33">
          <cell r="A33" t="str">
            <v>INCOME FROM LETTING PREMISES</v>
          </cell>
          <cell r="B33"/>
        </row>
        <row r="34">
          <cell r="A34" t="str">
            <v>I 08a</v>
          </cell>
          <cell r="B34" t="str">
            <v>L31</v>
          </cell>
        </row>
        <row r="35">
          <cell r="A35" t="str">
            <v>OTHER INCOME FROM FACILITIES AND SERVICES</v>
          </cell>
          <cell r="B35"/>
        </row>
        <row r="36">
          <cell r="A36" t="str">
            <v>I 08b</v>
          </cell>
          <cell r="B36" t="str">
            <v>L31</v>
          </cell>
        </row>
        <row r="37">
          <cell r="A37" t="str">
            <v>I 08b</v>
          </cell>
          <cell r="B37" t="str">
            <v>L31</v>
          </cell>
        </row>
        <row r="38">
          <cell r="A38" t="str">
            <v>I 08b</v>
          </cell>
          <cell r="B38" t="str">
            <v>L31</v>
          </cell>
        </row>
        <row r="39">
          <cell r="A39" t="str">
            <v>I 08b</v>
          </cell>
          <cell r="B39" t="str">
            <v>L31</v>
          </cell>
        </row>
        <row r="40">
          <cell r="A40" t="str">
            <v>I 08b</v>
          </cell>
          <cell r="B40" t="str">
            <v>L31</v>
          </cell>
        </row>
        <row r="41">
          <cell r="A41" t="str">
            <v>I 08b</v>
          </cell>
          <cell r="B41" t="str">
            <v>L31</v>
          </cell>
        </row>
        <row r="42">
          <cell r="A42" t="str">
            <v>I 08b</v>
          </cell>
          <cell r="B42" t="str">
            <v>L31</v>
          </cell>
        </row>
        <row r="43">
          <cell r="A43" t="str">
            <v>I 08b</v>
          </cell>
          <cell r="B43" t="str">
            <v>L31</v>
          </cell>
        </row>
        <row r="44">
          <cell r="A44" t="str">
            <v>I 08b</v>
          </cell>
          <cell r="B44" t="str">
            <v>L31</v>
          </cell>
        </row>
        <row r="45">
          <cell r="A45" t="str">
            <v>I 08b</v>
          </cell>
          <cell r="B45" t="str">
            <v>L31</v>
          </cell>
        </row>
        <row r="46">
          <cell r="A46" t="str">
            <v>I 08b</v>
          </cell>
          <cell r="B46" t="str">
            <v>L31</v>
          </cell>
        </row>
        <row r="47">
          <cell r="A47" t="str">
            <v>I 08b</v>
          </cell>
          <cell r="B47" t="str">
            <v>L31</v>
          </cell>
        </row>
        <row r="48">
          <cell r="A48" t="str">
            <v>I 08b</v>
          </cell>
          <cell r="B48" t="str">
            <v>L31</v>
          </cell>
        </row>
        <row r="49">
          <cell r="A49" t="str">
            <v>INCOME FROM CATERING</v>
          </cell>
          <cell r="B49"/>
        </row>
        <row r="50">
          <cell r="A50" t="str">
            <v>I 09</v>
          </cell>
          <cell r="B50" t="str">
            <v>L31</v>
          </cell>
        </row>
        <row r="51">
          <cell r="A51" t="str">
            <v>RECEIPTS FROM SUPPLY TEACHER INSURANCE CLAIMS</v>
          </cell>
          <cell r="B51"/>
        </row>
        <row r="52">
          <cell r="A52" t="str">
            <v>I 10</v>
          </cell>
          <cell r="B52" t="str">
            <v>L31</v>
          </cell>
        </row>
        <row r="53">
          <cell r="A53" t="str">
            <v>I 10</v>
          </cell>
          <cell r="B53" t="str">
            <v>L31</v>
          </cell>
        </row>
        <row r="54">
          <cell r="A54" t="str">
            <v>RECEIPTS FROM OTHER INSURANCE CLAIMS</v>
          </cell>
          <cell r="B54"/>
        </row>
        <row r="55">
          <cell r="A55" t="str">
            <v>I 11</v>
          </cell>
          <cell r="B55" t="str">
            <v>L31</v>
          </cell>
        </row>
        <row r="56">
          <cell r="A56" t="str">
            <v>I 11</v>
          </cell>
          <cell r="B56" t="str">
            <v>L31</v>
          </cell>
        </row>
        <row r="57">
          <cell r="A57" t="str">
            <v>I 11</v>
          </cell>
          <cell r="B57" t="str">
            <v>L31</v>
          </cell>
        </row>
        <row r="58">
          <cell r="A58" t="str">
            <v>I 11</v>
          </cell>
          <cell r="B58" t="str">
            <v>L31</v>
          </cell>
        </row>
        <row r="59">
          <cell r="A59" t="str">
            <v>INCOME FROM CONTRIBUTIONS TO VISITS ETC.</v>
          </cell>
          <cell r="B59"/>
        </row>
        <row r="60">
          <cell r="A60" t="str">
            <v>I 12</v>
          </cell>
          <cell r="B60" t="str">
            <v>L31</v>
          </cell>
        </row>
        <row r="61">
          <cell r="A61" t="str">
            <v>I 12</v>
          </cell>
          <cell r="B61" t="str">
            <v>L31</v>
          </cell>
        </row>
        <row r="62">
          <cell r="A62" t="str">
            <v>DONATIONS AND/OR PRIVATE FUNDS</v>
          </cell>
          <cell r="B62"/>
        </row>
        <row r="63">
          <cell r="A63" t="str">
            <v>I 13</v>
          </cell>
          <cell r="B63" t="str">
            <v>L31</v>
          </cell>
        </row>
        <row r="64">
          <cell r="A64" t="str">
            <v>PUPIL FOCUSED EXTENDED SCHOOL FUNDING AND/OR GRANTS</v>
          </cell>
          <cell r="B64"/>
        </row>
        <row r="65">
          <cell r="A65" t="str">
            <v>I 15</v>
          </cell>
          <cell r="B65" t="str">
            <v>L31</v>
          </cell>
        </row>
        <row r="66">
          <cell r="A66" t="str">
            <v>I 15</v>
          </cell>
          <cell r="B66" t="str">
            <v>L31</v>
          </cell>
        </row>
        <row r="67">
          <cell r="A67" t="str">
            <v>COMMUNITY FOCUSED SCHOOL FUNDING AND/OR GRANTS</v>
          </cell>
          <cell r="B67"/>
        </row>
        <row r="68">
          <cell r="A68" t="str">
            <v>I 16</v>
          </cell>
          <cell r="B68" t="str">
            <v>L32</v>
          </cell>
        </row>
        <row r="69">
          <cell r="A69" t="str">
            <v>I 16</v>
          </cell>
          <cell r="B69" t="str">
            <v>L32</v>
          </cell>
        </row>
        <row r="70">
          <cell r="A70" t="str">
            <v>COMMUNITY FOCUSED SCHOOL FACILITIES INCOME</v>
          </cell>
          <cell r="B70"/>
        </row>
        <row r="71">
          <cell r="A71" t="str">
            <v>I 17</v>
          </cell>
          <cell r="B71" t="str">
            <v>L32</v>
          </cell>
        </row>
        <row r="72">
          <cell r="A72" t="str">
            <v>ADDITIONAL GRANT FOR SCHOOLS</v>
          </cell>
          <cell r="B72"/>
        </row>
        <row r="73">
          <cell r="A73" t="str">
            <v>I 18B</v>
          </cell>
          <cell r="B73" t="str">
            <v>L30</v>
          </cell>
        </row>
        <row r="74">
          <cell r="A74" t="str">
            <v>I 18B</v>
          </cell>
          <cell r="B74" t="str">
            <v>L30</v>
          </cell>
        </row>
        <row r="75">
          <cell r="A75" t="str">
            <v>I 18B</v>
          </cell>
          <cell r="B75" t="str">
            <v>L30</v>
          </cell>
        </row>
        <row r="76">
          <cell r="A76" t="str">
            <v>I 18C</v>
          </cell>
          <cell r="B76" t="str">
            <v>L30</v>
          </cell>
        </row>
        <row r="77">
          <cell r="A77" t="str">
            <v>I 18C</v>
          </cell>
          <cell r="B77" t="str">
            <v>L30</v>
          </cell>
        </row>
        <row r="78">
          <cell r="A78" t="str">
            <v>I 18D</v>
          </cell>
          <cell r="B78" t="str">
            <v>L30</v>
          </cell>
        </row>
        <row r="79">
          <cell r="A79" t="str">
            <v>I 18D</v>
          </cell>
          <cell r="B79" t="str">
            <v>L30</v>
          </cell>
        </row>
        <row r="80">
          <cell r="A80" t="str">
            <v>I 18D</v>
          </cell>
          <cell r="B80" t="str">
            <v>L30</v>
          </cell>
        </row>
        <row r="81">
          <cell r="A81" t="str">
            <v>REVENUE EXPENDITURE HEADINGS</v>
          </cell>
          <cell r="B81"/>
        </row>
        <row r="82">
          <cell r="A82" t="str">
            <v>TEACHING STAFF</v>
          </cell>
          <cell r="B82"/>
        </row>
        <row r="83">
          <cell r="A83" t="str">
            <v>E 01</v>
          </cell>
          <cell r="B83" t="str">
            <v>L36</v>
          </cell>
        </row>
        <row r="84">
          <cell r="A84" t="str">
            <v>E 01</v>
          </cell>
          <cell r="B84" t="str">
            <v>L36</v>
          </cell>
        </row>
        <row r="85">
          <cell r="A85" t="str">
            <v>SUPPLY TEACHING STAFF</v>
          </cell>
          <cell r="B85"/>
        </row>
        <row r="86">
          <cell r="A86" t="str">
            <v>E 02</v>
          </cell>
          <cell r="B86" t="str">
            <v>L36</v>
          </cell>
        </row>
        <row r="87">
          <cell r="A87" t="str">
            <v>EDUCATION SUPPORT STAFF</v>
          </cell>
          <cell r="B87"/>
        </row>
        <row r="88">
          <cell r="A88" t="str">
            <v>E 03</v>
          </cell>
          <cell r="B88" t="str">
            <v>L37</v>
          </cell>
        </row>
        <row r="89">
          <cell r="A89" t="str">
            <v>E 03</v>
          </cell>
          <cell r="B89" t="str">
            <v>L37</v>
          </cell>
        </row>
        <row r="90">
          <cell r="A90" t="str">
            <v>E 03</v>
          </cell>
          <cell r="B90" t="str">
            <v>L37</v>
          </cell>
        </row>
        <row r="91">
          <cell r="A91" t="str">
            <v>E 03</v>
          </cell>
          <cell r="B91" t="str">
            <v>L37</v>
          </cell>
        </row>
        <row r="92">
          <cell r="A92" t="str">
            <v>E 03</v>
          </cell>
          <cell r="B92" t="str">
            <v>L37</v>
          </cell>
        </row>
        <row r="93">
          <cell r="A93" t="str">
            <v>E 03</v>
          </cell>
          <cell r="B93" t="str">
            <v>L37</v>
          </cell>
        </row>
        <row r="94">
          <cell r="A94" t="str">
            <v>E 03</v>
          </cell>
          <cell r="B94" t="str">
            <v>L37</v>
          </cell>
        </row>
        <row r="95">
          <cell r="A95" t="str">
            <v>PREMISES STAFF</v>
          </cell>
          <cell r="B95"/>
        </row>
        <row r="96">
          <cell r="A96" t="str">
            <v>E 04</v>
          </cell>
          <cell r="B96" t="str">
            <v>L37</v>
          </cell>
        </row>
        <row r="97">
          <cell r="A97" t="str">
            <v>E 04</v>
          </cell>
          <cell r="B97" t="str">
            <v>L37</v>
          </cell>
        </row>
        <row r="98">
          <cell r="A98" t="str">
            <v>ADMINISTRATIVE &amp; CLERICAL STAFF</v>
          </cell>
          <cell r="B98"/>
        </row>
        <row r="99">
          <cell r="A99" t="str">
            <v>E 05</v>
          </cell>
          <cell r="B99" t="str">
            <v>L37</v>
          </cell>
        </row>
        <row r="100">
          <cell r="A100" t="str">
            <v>E 05</v>
          </cell>
          <cell r="B100" t="str">
            <v>L37</v>
          </cell>
        </row>
        <row r="101">
          <cell r="A101" t="str">
            <v>CATERING STAFF</v>
          </cell>
          <cell r="B101"/>
        </row>
        <row r="102">
          <cell r="A102" t="str">
            <v>E 06</v>
          </cell>
          <cell r="B102" t="str">
            <v>L37</v>
          </cell>
        </row>
        <row r="103">
          <cell r="A103" t="str">
            <v>COST OF OTHER STAFF</v>
          </cell>
          <cell r="B103"/>
        </row>
        <row r="104">
          <cell r="A104" t="str">
            <v>E 07</v>
          </cell>
          <cell r="B104" t="str">
            <v>L37</v>
          </cell>
        </row>
        <row r="105">
          <cell r="A105" t="str">
            <v>E 07</v>
          </cell>
          <cell r="B105" t="str">
            <v>L37</v>
          </cell>
        </row>
        <row r="106">
          <cell r="A106" t="str">
            <v>E 07</v>
          </cell>
          <cell r="B106" t="str">
            <v>L37</v>
          </cell>
        </row>
        <row r="107">
          <cell r="A107" t="str">
            <v>E 07</v>
          </cell>
          <cell r="B107" t="str">
            <v>L37</v>
          </cell>
        </row>
        <row r="108">
          <cell r="A108" t="str">
            <v>E 07</v>
          </cell>
          <cell r="B108" t="str">
            <v>L37</v>
          </cell>
        </row>
        <row r="109">
          <cell r="A109" t="str">
            <v>E 07</v>
          </cell>
          <cell r="B109" t="str">
            <v>L37</v>
          </cell>
        </row>
        <row r="110">
          <cell r="A110" t="str">
            <v>E 07</v>
          </cell>
          <cell r="B110" t="str">
            <v>L37</v>
          </cell>
        </row>
        <row r="111">
          <cell r="A111" t="str">
            <v>E 07</v>
          </cell>
          <cell r="B111" t="str">
            <v>L37</v>
          </cell>
        </row>
        <row r="112">
          <cell r="A112" t="str">
            <v>E 07</v>
          </cell>
          <cell r="B112" t="str">
            <v>L37</v>
          </cell>
        </row>
        <row r="113">
          <cell r="A113" t="str">
            <v>E 07</v>
          </cell>
          <cell r="B113" t="str">
            <v>L37</v>
          </cell>
        </row>
        <row r="114">
          <cell r="A114" t="str">
            <v>E 07</v>
          </cell>
          <cell r="B114" t="str">
            <v>L37</v>
          </cell>
        </row>
        <row r="115">
          <cell r="A115" t="str">
            <v>INDIRECT EMPLOYEE EXPENSES</v>
          </cell>
          <cell r="B115"/>
        </row>
        <row r="116">
          <cell r="A116" t="str">
            <v>E 08</v>
          </cell>
          <cell r="B116" t="str">
            <v>L38</v>
          </cell>
        </row>
        <row r="117">
          <cell r="A117" t="str">
            <v>E 08</v>
          </cell>
          <cell r="B117" t="str">
            <v>L38</v>
          </cell>
        </row>
        <row r="118">
          <cell r="A118" t="str">
            <v>E 08</v>
          </cell>
          <cell r="B118" t="str">
            <v>L38</v>
          </cell>
        </row>
        <row r="119">
          <cell r="A119" t="str">
            <v>E 08</v>
          </cell>
          <cell r="B119" t="str">
            <v>L38</v>
          </cell>
        </row>
        <row r="120">
          <cell r="A120" t="str">
            <v>E 08</v>
          </cell>
          <cell r="B120" t="str">
            <v>L38</v>
          </cell>
        </row>
        <row r="121">
          <cell r="A121" t="str">
            <v>E 08</v>
          </cell>
          <cell r="B121" t="str">
            <v>L38</v>
          </cell>
        </row>
        <row r="122">
          <cell r="A122" t="str">
            <v>E 08</v>
          </cell>
          <cell r="B122" t="str">
            <v>L38</v>
          </cell>
        </row>
        <row r="123">
          <cell r="A123" t="str">
            <v>E 08</v>
          </cell>
          <cell r="B123" t="str">
            <v>L38</v>
          </cell>
        </row>
        <row r="124">
          <cell r="A124" t="str">
            <v>E 08</v>
          </cell>
          <cell r="B124" t="str">
            <v>L38</v>
          </cell>
        </row>
        <row r="125">
          <cell r="A125" t="str">
            <v>E 08</v>
          </cell>
          <cell r="B125" t="str">
            <v>L38</v>
          </cell>
        </row>
        <row r="126">
          <cell r="A126" t="str">
            <v>E 08</v>
          </cell>
          <cell r="B126" t="str">
            <v>L38</v>
          </cell>
        </row>
        <row r="127">
          <cell r="A127" t="str">
            <v>E 08</v>
          </cell>
          <cell r="B127" t="str">
            <v>L38</v>
          </cell>
        </row>
        <row r="128">
          <cell r="A128" t="str">
            <v>E 08</v>
          </cell>
          <cell r="B128" t="str">
            <v>L38</v>
          </cell>
        </row>
        <row r="129">
          <cell r="A129" t="str">
            <v>E 08</v>
          </cell>
          <cell r="B129" t="str">
            <v>L38</v>
          </cell>
        </row>
        <row r="130">
          <cell r="A130" t="str">
            <v>E 08</v>
          </cell>
          <cell r="B130" t="str">
            <v>L38</v>
          </cell>
        </row>
        <row r="131">
          <cell r="A131" t="str">
            <v>E 08</v>
          </cell>
          <cell r="B131" t="str">
            <v>L38</v>
          </cell>
        </row>
        <row r="132">
          <cell r="A132" t="str">
            <v>E 08</v>
          </cell>
          <cell r="B132" t="str">
            <v>L38</v>
          </cell>
        </row>
        <row r="133">
          <cell r="A133" t="str">
            <v>E 08</v>
          </cell>
          <cell r="B133" t="str">
            <v>L38</v>
          </cell>
        </row>
        <row r="134">
          <cell r="A134" t="str">
            <v>E 08</v>
          </cell>
          <cell r="B134" t="str">
            <v>L38</v>
          </cell>
        </row>
        <row r="135">
          <cell r="A135" t="str">
            <v>E 08</v>
          </cell>
          <cell r="B135" t="str">
            <v>L38</v>
          </cell>
        </row>
        <row r="136">
          <cell r="A136" t="str">
            <v>STAFF DEVELOPMENT &amp; TRAINING</v>
          </cell>
          <cell r="B136"/>
        </row>
        <row r="137">
          <cell r="A137" t="str">
            <v>E 09</v>
          </cell>
          <cell r="B137" t="str">
            <v>L38</v>
          </cell>
        </row>
        <row r="138">
          <cell r="A138" t="str">
            <v>E 09</v>
          </cell>
          <cell r="B138" t="str">
            <v>L38</v>
          </cell>
        </row>
        <row r="139">
          <cell r="A139" t="str">
            <v>SUPPLY TEACHER INSURANCE</v>
          </cell>
          <cell r="B139"/>
        </row>
        <row r="140">
          <cell r="A140" t="str">
            <v>E 10</v>
          </cell>
          <cell r="B140" t="str">
            <v>L38</v>
          </cell>
        </row>
        <row r="141">
          <cell r="A141" t="str">
            <v>E 10</v>
          </cell>
          <cell r="B141" t="str">
            <v>L38</v>
          </cell>
        </row>
        <row r="142">
          <cell r="A142" t="str">
            <v>E10</v>
          </cell>
          <cell r="B142" t="str">
            <v>L38</v>
          </cell>
        </row>
        <row r="143">
          <cell r="A143" t="str">
            <v>STAFF RELATED INSURANCE</v>
          </cell>
          <cell r="B143"/>
        </row>
        <row r="144">
          <cell r="A144" t="str">
            <v>E 11</v>
          </cell>
          <cell r="B144" t="str">
            <v>L38</v>
          </cell>
        </row>
        <row r="145">
          <cell r="A145" t="str">
            <v>E 11</v>
          </cell>
          <cell r="B145" t="str">
            <v>L38</v>
          </cell>
        </row>
        <row r="146">
          <cell r="A146" t="str">
            <v>BUILDING MAINTENANCE AND IMPROVEMENT</v>
          </cell>
          <cell r="B146"/>
        </row>
        <row r="147">
          <cell r="A147" t="str">
            <v>E 12</v>
          </cell>
          <cell r="B147" t="str">
            <v>L39</v>
          </cell>
        </row>
        <row r="148">
          <cell r="A148" t="str">
            <v>E 12</v>
          </cell>
          <cell r="B148" t="str">
            <v>L39</v>
          </cell>
        </row>
        <row r="149">
          <cell r="A149" t="str">
            <v>GROUNDS MAINTENANCE AND IMPROVEMENT</v>
          </cell>
          <cell r="B149"/>
        </row>
        <row r="150">
          <cell r="A150" t="str">
            <v>E 13</v>
          </cell>
          <cell r="B150" t="str">
            <v>L39</v>
          </cell>
        </row>
        <row r="151">
          <cell r="A151" t="str">
            <v>E 13</v>
          </cell>
          <cell r="B151" t="str">
            <v>L39</v>
          </cell>
        </row>
        <row r="152">
          <cell r="A152" t="str">
            <v>CLEANING &amp; CARETAKING</v>
          </cell>
          <cell r="B152"/>
        </row>
        <row r="153">
          <cell r="A153" t="str">
            <v>E 14</v>
          </cell>
          <cell r="B153" t="str">
            <v>L39</v>
          </cell>
        </row>
        <row r="154">
          <cell r="A154" t="str">
            <v>E 14</v>
          </cell>
          <cell r="B154" t="str">
            <v>L39</v>
          </cell>
        </row>
        <row r="155">
          <cell r="A155" t="str">
            <v>WATER &amp; SEWERAGE</v>
          </cell>
          <cell r="B155"/>
        </row>
        <row r="156">
          <cell r="A156" t="str">
            <v>E 15</v>
          </cell>
          <cell r="B156" t="str">
            <v>L39</v>
          </cell>
        </row>
        <row r="157">
          <cell r="A157" t="str">
            <v>ENERGY</v>
          </cell>
          <cell r="B157"/>
        </row>
        <row r="158">
          <cell r="A158" t="str">
            <v>E 16</v>
          </cell>
          <cell r="B158" t="str">
            <v>L39</v>
          </cell>
        </row>
        <row r="159">
          <cell r="A159" t="str">
            <v>E 16</v>
          </cell>
          <cell r="B159" t="str">
            <v>L39</v>
          </cell>
        </row>
        <row r="160">
          <cell r="A160" t="str">
            <v>E 16</v>
          </cell>
          <cell r="B160" t="str">
            <v>L39</v>
          </cell>
        </row>
        <row r="161">
          <cell r="A161" t="str">
            <v>E 16</v>
          </cell>
          <cell r="B161" t="str">
            <v>L39</v>
          </cell>
        </row>
        <row r="162">
          <cell r="A162" t="str">
            <v>RATES</v>
          </cell>
          <cell r="B162"/>
        </row>
        <row r="163">
          <cell r="A163" t="str">
            <v>E 17</v>
          </cell>
          <cell r="B163" t="str">
            <v>L39</v>
          </cell>
        </row>
        <row r="164">
          <cell r="A164" t="str">
            <v>OTHER OCCUPATION COSTS</v>
          </cell>
          <cell r="B164"/>
        </row>
        <row r="165">
          <cell r="A165" t="str">
            <v>E 18</v>
          </cell>
          <cell r="B165" t="str">
            <v>L39</v>
          </cell>
        </row>
        <row r="166">
          <cell r="A166" t="str">
            <v>E 18</v>
          </cell>
          <cell r="B166" t="str">
            <v>L39</v>
          </cell>
        </row>
        <row r="167">
          <cell r="A167" t="str">
            <v>E 18</v>
          </cell>
          <cell r="B167" t="str">
            <v>L39</v>
          </cell>
        </row>
        <row r="168">
          <cell r="A168" t="str">
            <v>E 18</v>
          </cell>
          <cell r="B168" t="str">
            <v>L39</v>
          </cell>
        </row>
        <row r="169">
          <cell r="A169" t="str">
            <v>E 18</v>
          </cell>
          <cell r="B169" t="str">
            <v>L39</v>
          </cell>
        </row>
        <row r="170">
          <cell r="A170" t="str">
            <v>E 18</v>
          </cell>
          <cell r="B170" t="str">
            <v>L39</v>
          </cell>
        </row>
        <row r="171">
          <cell r="A171" t="str">
            <v>E 18</v>
          </cell>
          <cell r="B171" t="str">
            <v>L39</v>
          </cell>
        </row>
        <row r="172">
          <cell r="A172" t="str">
            <v>LEARNING RESOURCES (not ICT)</v>
          </cell>
          <cell r="B172"/>
        </row>
        <row r="173">
          <cell r="A173" t="str">
            <v>E 19</v>
          </cell>
          <cell r="B173" t="str">
            <v>L40</v>
          </cell>
        </row>
        <row r="174">
          <cell r="A174" t="str">
            <v>E 19</v>
          </cell>
          <cell r="B174" t="str">
            <v>L40</v>
          </cell>
        </row>
        <row r="175">
          <cell r="A175" t="str">
            <v>E 19</v>
          </cell>
          <cell r="B175" t="str">
            <v>L40</v>
          </cell>
        </row>
        <row r="176">
          <cell r="A176" t="str">
            <v>E 19</v>
          </cell>
          <cell r="B176" t="str">
            <v>L40</v>
          </cell>
        </row>
        <row r="177">
          <cell r="A177" t="str">
            <v>E 19</v>
          </cell>
          <cell r="B177" t="str">
            <v>L40</v>
          </cell>
        </row>
        <row r="178">
          <cell r="A178" t="str">
            <v>E 19</v>
          </cell>
          <cell r="B178" t="str">
            <v>L40</v>
          </cell>
        </row>
        <row r="179">
          <cell r="A179" t="str">
            <v>E 19</v>
          </cell>
          <cell r="B179" t="str">
            <v>L40</v>
          </cell>
        </row>
        <row r="180">
          <cell r="A180" t="str">
            <v>ICT LEARNING RESOURCES</v>
          </cell>
          <cell r="B180"/>
        </row>
        <row r="181">
          <cell r="A181" t="str">
            <v>E 20A</v>
          </cell>
          <cell r="B181" t="str">
            <v>L41</v>
          </cell>
        </row>
        <row r="182">
          <cell r="A182" t="str">
            <v>E 20B</v>
          </cell>
          <cell r="B182" t="str">
            <v>L41</v>
          </cell>
        </row>
        <row r="183">
          <cell r="A183" t="str">
            <v>E 20C</v>
          </cell>
          <cell r="B183" t="str">
            <v>L41</v>
          </cell>
        </row>
        <row r="184">
          <cell r="A184" t="str">
            <v>E 20D</v>
          </cell>
          <cell r="B184" t="str">
            <v>L41</v>
          </cell>
        </row>
        <row r="185">
          <cell r="A185" t="str">
            <v>E 20E</v>
          </cell>
          <cell r="B185" t="str">
            <v>L41</v>
          </cell>
        </row>
        <row r="186">
          <cell r="A186" t="str">
            <v>E 20F</v>
          </cell>
          <cell r="B186" t="str">
            <v>L41</v>
          </cell>
        </row>
        <row r="187">
          <cell r="A187" t="str">
            <v>E 20G</v>
          </cell>
          <cell r="B187" t="str">
            <v>L41</v>
          </cell>
        </row>
        <row r="188">
          <cell r="A188" t="str">
            <v>E 20G</v>
          </cell>
          <cell r="B188" t="str">
            <v>L41</v>
          </cell>
        </row>
        <row r="189">
          <cell r="A189" t="str">
            <v>EXAMINATION FEES</v>
          </cell>
          <cell r="B189"/>
        </row>
        <row r="190">
          <cell r="A190" t="str">
            <v>E 21</v>
          </cell>
          <cell r="B190" t="str">
            <v>L40</v>
          </cell>
        </row>
        <row r="191">
          <cell r="A191" t="str">
            <v>ADMINISTRATIVE SUPPLIES</v>
          </cell>
          <cell r="B191"/>
        </row>
        <row r="192">
          <cell r="A192" t="str">
            <v>E 22</v>
          </cell>
          <cell r="B192" t="str">
            <v>L41</v>
          </cell>
        </row>
        <row r="193">
          <cell r="A193" t="str">
            <v>E 22</v>
          </cell>
          <cell r="B193" t="str">
            <v>L41</v>
          </cell>
        </row>
        <row r="194">
          <cell r="A194" t="str">
            <v>E 22</v>
          </cell>
          <cell r="B194" t="str">
            <v>L41</v>
          </cell>
        </row>
        <row r="195">
          <cell r="A195" t="str">
            <v>E 22</v>
          </cell>
          <cell r="B195" t="str">
            <v>L41</v>
          </cell>
        </row>
        <row r="196">
          <cell r="A196" t="str">
            <v>E 22</v>
          </cell>
          <cell r="B196" t="str">
            <v>L41</v>
          </cell>
        </row>
        <row r="197">
          <cell r="A197" t="str">
            <v>E 22</v>
          </cell>
          <cell r="B197" t="str">
            <v>L41</v>
          </cell>
        </row>
        <row r="198">
          <cell r="A198" t="str">
            <v>E 22</v>
          </cell>
          <cell r="B198" t="str">
            <v>L41</v>
          </cell>
        </row>
        <row r="199">
          <cell r="A199" t="str">
            <v>E 22</v>
          </cell>
          <cell r="B199" t="str">
            <v>L41</v>
          </cell>
        </row>
        <row r="200">
          <cell r="A200" t="str">
            <v>E22</v>
          </cell>
          <cell r="B200" t="str">
            <v>L41</v>
          </cell>
        </row>
        <row r="201">
          <cell r="A201" t="str">
            <v>OTHER INSURANCE PREMIUMS</v>
          </cell>
          <cell r="B201"/>
        </row>
        <row r="202">
          <cell r="A202" t="str">
            <v>E 23</v>
          </cell>
          <cell r="B202" t="str">
            <v>L41</v>
          </cell>
        </row>
        <row r="203">
          <cell r="A203" t="str">
            <v>E 23</v>
          </cell>
          <cell r="B203" t="str">
            <v>L41</v>
          </cell>
        </row>
        <row r="204">
          <cell r="A204" t="str">
            <v>E 23</v>
          </cell>
          <cell r="B204" t="str">
            <v>L41</v>
          </cell>
        </row>
        <row r="205">
          <cell r="A205" t="str">
            <v>E 23</v>
          </cell>
          <cell r="B205" t="str">
            <v>L41</v>
          </cell>
        </row>
        <row r="206">
          <cell r="A206" t="str">
            <v>E 23</v>
          </cell>
          <cell r="B206" t="str">
            <v>L41</v>
          </cell>
        </row>
        <row r="207">
          <cell r="A207" t="str">
            <v>SPECIAL FACILITIES</v>
          </cell>
          <cell r="B207"/>
        </row>
        <row r="208">
          <cell r="A208" t="str">
            <v>E 24</v>
          </cell>
          <cell r="B208" t="str">
            <v>L41</v>
          </cell>
        </row>
        <row r="209">
          <cell r="A209" t="str">
            <v>CATERING SUPPLIES</v>
          </cell>
          <cell r="B209"/>
        </row>
        <row r="210">
          <cell r="A210" t="str">
            <v>E 25</v>
          </cell>
          <cell r="B210" t="str">
            <v>L41</v>
          </cell>
        </row>
        <row r="211">
          <cell r="A211" t="str">
            <v>E 25</v>
          </cell>
          <cell r="B211" t="str">
            <v>L41</v>
          </cell>
        </row>
        <row r="212">
          <cell r="A212" t="str">
            <v>E 25</v>
          </cell>
          <cell r="B212" t="str">
            <v>L41</v>
          </cell>
        </row>
        <row r="213">
          <cell r="A213" t="str">
            <v>AGENCY SUPPLY TEACHING STAFF</v>
          </cell>
          <cell r="B213"/>
        </row>
        <row r="214">
          <cell r="A214" t="str">
            <v>E 26</v>
          </cell>
          <cell r="B214" t="str">
            <v>L36</v>
          </cell>
        </row>
        <row r="215">
          <cell r="A215" t="str">
            <v>BOUGHT IN PROFESSIONAL SERVICES - CURRICULUM</v>
          </cell>
          <cell r="B215"/>
        </row>
        <row r="216">
          <cell r="A216" t="str">
            <v>E 27</v>
          </cell>
          <cell r="B216" t="str">
            <v>L41</v>
          </cell>
        </row>
        <row r="217">
          <cell r="A217" t="str">
            <v>E 27</v>
          </cell>
          <cell r="B217" t="str">
            <v>L41</v>
          </cell>
        </row>
        <row r="218">
          <cell r="A218" t="str">
            <v>E 27</v>
          </cell>
          <cell r="B218" t="str">
            <v>L41</v>
          </cell>
        </row>
        <row r="219">
          <cell r="A219" t="str">
            <v>BOUGHT IN PROFESSIONAL SERVICES - OTHER (except PFI)</v>
          </cell>
          <cell r="B219"/>
        </row>
        <row r="220">
          <cell r="A220" t="str">
            <v>E 28a</v>
          </cell>
          <cell r="B220" t="str">
            <v>L41</v>
          </cell>
        </row>
        <row r="221">
          <cell r="A221" t="str">
            <v>E 28a</v>
          </cell>
          <cell r="B221" t="str">
            <v>L41</v>
          </cell>
        </row>
        <row r="222">
          <cell r="A222" t="str">
            <v>E 28a</v>
          </cell>
          <cell r="B222" t="str">
            <v>L41</v>
          </cell>
        </row>
        <row r="223">
          <cell r="A223" t="str">
            <v>E 28a</v>
          </cell>
          <cell r="B223" t="str">
            <v>L41</v>
          </cell>
        </row>
        <row r="224">
          <cell r="A224" t="str">
            <v>E 28a</v>
          </cell>
          <cell r="B224" t="str">
            <v>L41</v>
          </cell>
        </row>
        <row r="225">
          <cell r="A225" t="str">
            <v>E 28a</v>
          </cell>
          <cell r="B225" t="str">
            <v>L41</v>
          </cell>
        </row>
        <row r="226">
          <cell r="A226" t="str">
            <v>E 28a</v>
          </cell>
          <cell r="B226" t="str">
            <v>L41</v>
          </cell>
        </row>
        <row r="227">
          <cell r="A227" t="str">
            <v>E 28a</v>
          </cell>
          <cell r="B227" t="str">
            <v>L41</v>
          </cell>
        </row>
        <row r="228">
          <cell r="A228" t="str">
            <v>BOUGHT IN PROFESSIONAL SERVICES - OTHER (PFI)</v>
          </cell>
          <cell r="B228"/>
        </row>
        <row r="229">
          <cell r="A229" t="str">
            <v>E28b</v>
          </cell>
          <cell r="B229" t="str">
            <v>L41</v>
          </cell>
        </row>
        <row r="230">
          <cell r="A230" t="str">
            <v>LOAN INTEREST</v>
          </cell>
          <cell r="B230"/>
        </row>
        <row r="231">
          <cell r="A231" t="str">
            <v>E 29</v>
          </cell>
          <cell r="B231" t="str">
            <v>L41</v>
          </cell>
        </row>
        <row r="232">
          <cell r="A232" t="str">
            <v>DIRECT REVENUE FINANCING (revenue contributions to capital outlay)</v>
          </cell>
          <cell r="B232"/>
        </row>
        <row r="233">
          <cell r="A233" t="str">
            <v>E 30</v>
          </cell>
          <cell r="B233" t="str">
            <v>L42</v>
          </cell>
        </row>
        <row r="234">
          <cell r="A234" t="str">
            <v>COMMUNITY FOCUSED SCHOOL STAFF</v>
          </cell>
          <cell r="B234"/>
        </row>
        <row r="235">
          <cell r="A235" t="str">
            <v>E 31</v>
          </cell>
          <cell r="B235" t="str">
            <v>L43</v>
          </cell>
        </row>
        <row r="236">
          <cell r="A236" t="str">
            <v>COMMUNITY FOCUSED SCHOOL COSTS</v>
          </cell>
          <cell r="B236"/>
        </row>
        <row r="237">
          <cell r="A237" t="str">
            <v>E 32</v>
          </cell>
          <cell r="B237" t="str">
            <v>L43</v>
          </cell>
        </row>
        <row r="238">
          <cell r="A238" t="str">
            <v>CAPITAL INCOME HEADINGS</v>
          </cell>
          <cell r="B238"/>
        </row>
        <row r="239">
          <cell r="A239" t="str">
            <v xml:space="preserve">CAPITAL INCOME  </v>
          </cell>
          <cell r="B239"/>
        </row>
        <row r="240">
          <cell r="A240" t="str">
            <v>CI 01</v>
          </cell>
          <cell r="B240" t="str">
            <v>L59</v>
          </cell>
        </row>
        <row r="241">
          <cell r="A241" t="str">
            <v>CI 01</v>
          </cell>
          <cell r="B241" t="str">
            <v>L59</v>
          </cell>
        </row>
        <row r="242">
          <cell r="A242" t="str">
            <v>CI 01</v>
          </cell>
          <cell r="B242" t="str">
            <v>L59</v>
          </cell>
        </row>
        <row r="243">
          <cell r="A243" t="str">
            <v>CI 01</v>
          </cell>
          <cell r="B243" t="str">
            <v>L59</v>
          </cell>
        </row>
        <row r="244">
          <cell r="A244" t="str">
            <v>VOLUNTARY OR PRIVATE INCOME</v>
          </cell>
          <cell r="B244"/>
        </row>
        <row r="245">
          <cell r="A245" t="str">
            <v>CI 03</v>
          </cell>
          <cell r="B245" t="str">
            <v>L59</v>
          </cell>
        </row>
        <row r="246">
          <cell r="A246" t="str">
            <v>DIRECT REVENUE FINANCING (revenue contributions to capital)</v>
          </cell>
          <cell r="B246"/>
        </row>
        <row r="247">
          <cell r="A247" t="str">
            <v>CI 04</v>
          </cell>
          <cell r="B247" t="str">
            <v>L59</v>
          </cell>
        </row>
        <row r="248">
          <cell r="A248" t="str">
            <v>CAPITAL EXPENDITURE HEADINGS</v>
          </cell>
          <cell r="B248"/>
        </row>
        <row r="249">
          <cell r="A249" t="str">
            <v>ACQUISITION OF LAND AND EXISTING BUILDINGS</v>
          </cell>
          <cell r="B249"/>
        </row>
        <row r="250">
          <cell r="A250" t="str">
            <v>CE 01</v>
          </cell>
          <cell r="B250" t="str">
            <v>L60</v>
          </cell>
        </row>
        <row r="251">
          <cell r="A251" t="str">
            <v>NEW CONSTRUCTION, CONVERSION AND RENOVATION</v>
          </cell>
          <cell r="B251"/>
        </row>
        <row r="252">
          <cell r="A252" t="str">
            <v>CE 02</v>
          </cell>
          <cell r="B252" t="str">
            <v>L60</v>
          </cell>
        </row>
        <row r="253">
          <cell r="A253" t="str">
            <v>CE 02</v>
          </cell>
          <cell r="B253" t="str">
            <v>L60</v>
          </cell>
        </row>
        <row r="254">
          <cell r="A254" t="str">
            <v>VEHICLES, PLANT, EQUIPMENT AND MACHINERY</v>
          </cell>
          <cell r="B254"/>
        </row>
        <row r="255">
          <cell r="A255" t="str">
            <v>CE 03</v>
          </cell>
          <cell r="B255" t="str">
            <v>L60</v>
          </cell>
        </row>
        <row r="256">
          <cell r="A256" t="str">
            <v>CE 03</v>
          </cell>
          <cell r="B256" t="str">
            <v>L60</v>
          </cell>
        </row>
        <row r="257">
          <cell r="A257" t="str">
            <v>INFORMATION AND COMMUNICATION TECHNOLOGY</v>
          </cell>
          <cell r="B257"/>
        </row>
        <row r="258">
          <cell r="A258" t="str">
            <v>CE 04A</v>
          </cell>
          <cell r="B258" t="str">
            <v>L60</v>
          </cell>
        </row>
        <row r="259">
          <cell r="A259" t="str">
            <v>CE 04B</v>
          </cell>
          <cell r="B259" t="str">
            <v>L60</v>
          </cell>
        </row>
        <row r="260">
          <cell r="A260" t="str">
            <v>CE 04C</v>
          </cell>
          <cell r="B260" t="str">
            <v>L60</v>
          </cell>
        </row>
        <row r="261">
          <cell r="A261" t="str">
            <v>CE 04D</v>
          </cell>
          <cell r="B261" t="str">
            <v>L60</v>
          </cell>
        </row>
        <row r="262">
          <cell r="A262" t="str">
            <v>CE 04E</v>
          </cell>
          <cell r="B262" t="str">
            <v>L60</v>
          </cell>
        </row>
        <row r="263">
          <cell r="A263" t="str">
            <v>CE 04A</v>
          </cell>
          <cell r="B263" t="str">
            <v>L60</v>
          </cell>
        </row>
        <row r="264">
          <cell r="A264" t="str">
            <v>CE 04B</v>
          </cell>
          <cell r="B264" t="str">
            <v>L60</v>
          </cell>
        </row>
        <row r="265">
          <cell r="A265" t="str">
            <v>CE 04C</v>
          </cell>
          <cell r="B265" t="str">
            <v>L60</v>
          </cell>
        </row>
        <row r="266">
          <cell r="A266" t="str">
            <v>CE 04D</v>
          </cell>
          <cell r="B266" t="str">
            <v>L60</v>
          </cell>
        </row>
        <row r="267">
          <cell r="A267" t="str">
            <v>CE 04E</v>
          </cell>
          <cell r="B267" t="str">
            <v>L60</v>
          </cell>
        </row>
        <row r="268">
          <cell r="A268" t="str">
            <v>BALANCES AT END OF PERIOD</v>
          </cell>
          <cell r="B268"/>
        </row>
        <row r="269">
          <cell r="A269" t="str">
            <v>COMMITTED REVENUE BALANCE</v>
          </cell>
          <cell r="B269"/>
        </row>
        <row r="270">
          <cell r="A270" t="str">
            <v>B 01</v>
          </cell>
          <cell r="B270" t="str">
            <v>L18</v>
          </cell>
        </row>
        <row r="271">
          <cell r="A271" t="str">
            <v>B 01</v>
          </cell>
          <cell r="B271" t="str">
            <v>L19</v>
          </cell>
        </row>
        <row r="272">
          <cell r="A272" t="str">
            <v>UNCOMMITTED REVENUE BALANCE</v>
          </cell>
          <cell r="B272"/>
        </row>
        <row r="273">
          <cell r="A273" t="str">
            <v>B 02</v>
          </cell>
          <cell r="B273" t="str">
            <v>L20</v>
          </cell>
        </row>
        <row r="274">
          <cell r="A274" t="str">
            <v>DEVOLVED FORMULA CAPITAL BALANCE</v>
          </cell>
          <cell r="B274"/>
        </row>
        <row r="275">
          <cell r="A275" t="str">
            <v>B 03</v>
          </cell>
          <cell r="B275" t="str">
            <v>L21</v>
          </cell>
        </row>
        <row r="276">
          <cell r="A276" t="str">
            <v>OTHER CAPITAL BALANCES</v>
          </cell>
          <cell r="B276"/>
        </row>
        <row r="277">
          <cell r="A277" t="str">
            <v>B 05</v>
          </cell>
          <cell r="B277" t="str">
            <v>L22</v>
          </cell>
        </row>
        <row r="278">
          <cell r="A278" t="str">
            <v>COMMUNITY FOCUSED SCHOOL REVENUE BALANCES</v>
          </cell>
          <cell r="B278"/>
        </row>
        <row r="279">
          <cell r="A279" t="str">
            <v>B 06</v>
          </cell>
          <cell r="B279" t="str">
            <v>L23</v>
          </cell>
        </row>
        <row r="280">
          <cell r="A280" t="str">
            <v>MEMORANDUM ITEM</v>
          </cell>
          <cell r="B280"/>
        </row>
        <row r="281">
          <cell r="A281" t="str">
            <v>IDENTIFICATION OF CAPITAL LOANS TO SCHOOLS</v>
          </cell>
          <cell r="B281"/>
        </row>
        <row r="282">
          <cell r="A282" t="str">
            <v>B07</v>
          </cell>
          <cell r="B282" t="str">
            <v>N/A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FF99"/>
      </a:accent1>
      <a:accent2>
        <a:srgbClr val="CCFFCC"/>
      </a:accent2>
      <a:accent3>
        <a:srgbClr val="CCFFFF"/>
      </a:accent3>
      <a:accent4>
        <a:srgbClr val="CC99FF"/>
      </a:accent4>
      <a:accent5>
        <a:srgbClr val="4BACC6"/>
      </a:accent5>
      <a:accent6>
        <a:srgbClr val="FFCC99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B2:I12"/>
  <sheetViews>
    <sheetView showGridLines="0" tabSelected="1" workbookViewId="0">
      <selection activeCell="B3" sqref="B3"/>
    </sheetView>
  </sheetViews>
  <sheetFormatPr defaultRowHeight="14.25"/>
  <cols>
    <col min="3" max="3" width="29.375" customWidth="1"/>
  </cols>
  <sheetData>
    <row r="2" spans="2:9" ht="18">
      <c r="B2" s="118" t="s">
        <v>722</v>
      </c>
      <c r="C2" s="1"/>
    </row>
    <row r="3" spans="2:9">
      <c r="B3" s="1"/>
      <c r="C3" s="1"/>
    </row>
    <row r="4" spans="2:9">
      <c r="B4" s="1" t="s">
        <v>0</v>
      </c>
      <c r="C4" s="1"/>
    </row>
    <row r="5" spans="2:9">
      <c r="B5" s="1"/>
      <c r="C5" s="1"/>
    </row>
    <row r="6" spans="2:9" ht="15">
      <c r="B6" s="117" t="s">
        <v>1</v>
      </c>
      <c r="C6" s="117" t="s">
        <v>2</v>
      </c>
    </row>
    <row r="7" spans="2:9" ht="30" customHeight="1">
      <c r="B7" s="119">
        <v>1</v>
      </c>
      <c r="C7" s="1"/>
    </row>
    <row r="8" spans="2:9" ht="30" customHeight="1">
      <c r="B8" s="119">
        <v>2</v>
      </c>
    </row>
    <row r="9" spans="2:9" ht="30" customHeight="1">
      <c r="B9" s="119">
        <v>3</v>
      </c>
    </row>
    <row r="10" spans="2:9" ht="30" customHeight="1">
      <c r="B10" s="119">
        <v>4</v>
      </c>
    </row>
    <row r="12" spans="2:9">
      <c r="I12" s="99"/>
    </row>
  </sheetData>
  <pageMargins left="0.7" right="0.7" top="0.75" bottom="0.75" header="0.3" footer="0.3"/>
  <pageSetup paperSize="9" orientation="portrait" verticalDpi="0" r:id="rId1"/>
  <headerFooter>
    <oddHeader>&amp;L&amp;"Calibri"&amp;10&amp;K000000 Official - Financial&amp;1#_x000D_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15"/>
  <sheetViews>
    <sheetView showGridLines="0" zoomScale="90" zoomScaleNormal="90" workbookViewId="0">
      <selection activeCell="D15" sqref="D15"/>
    </sheetView>
  </sheetViews>
  <sheetFormatPr defaultColWidth="9" defaultRowHeight="15"/>
  <cols>
    <col min="1" max="1" width="9" style="24"/>
    <col min="2" max="2" width="14" style="24" bestFit="1" customWidth="1"/>
    <col min="3" max="3" width="10.125" style="24" customWidth="1"/>
    <col min="4" max="4" width="63.375" style="24" customWidth="1"/>
    <col min="5" max="5" width="32.125" style="24" bestFit="1" customWidth="1"/>
    <col min="6" max="16384" width="9" style="24"/>
  </cols>
  <sheetData>
    <row r="1" spans="1:5" ht="15.75">
      <c r="A1" s="100" t="s">
        <v>723</v>
      </c>
    </row>
    <row r="3" spans="1:5" ht="15.75">
      <c r="A3" s="101" t="s">
        <v>3</v>
      </c>
      <c r="B3" s="101" t="s">
        <v>4</v>
      </c>
      <c r="C3" s="174" t="s">
        <v>5</v>
      </c>
      <c r="D3" s="101" t="s">
        <v>6</v>
      </c>
      <c r="E3" s="101" t="s">
        <v>724</v>
      </c>
    </row>
    <row r="4" spans="1:5">
      <c r="A4" s="176" t="s">
        <v>16</v>
      </c>
      <c r="B4" s="177" t="s">
        <v>17</v>
      </c>
      <c r="C4" s="178">
        <v>73069</v>
      </c>
      <c r="D4" s="179" t="s">
        <v>726</v>
      </c>
      <c r="E4" s="185" t="s">
        <v>10</v>
      </c>
    </row>
    <row r="15" spans="1:5">
      <c r="D15" s="24" t="str">
        <f t="shared" ref="D15" si="0">PROPER(D5)</f>
        <v/>
      </c>
    </row>
  </sheetData>
  <pageMargins left="0.28000000000000003" right="0.48" top="0.35" bottom="0.31" header="0.22" footer="0.19"/>
  <pageSetup paperSize="9" scale="84" orientation="landscape" r:id="rId1"/>
  <headerFooter>
    <oddHeader>&amp;L&amp;"Calibri"&amp;10&amp;K000000 Official - Financial&amp;1#_x000D_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278"/>
  <sheetViews>
    <sheetView showGridLines="0" zoomScaleNormal="100" workbookViewId="0">
      <pane ySplit="2" topLeftCell="A3" activePane="bottomLeft" state="frozenSplit"/>
      <selection pane="bottomLeft" activeCell="D16" sqref="A16:D16"/>
    </sheetView>
  </sheetViews>
  <sheetFormatPr defaultColWidth="9" defaultRowHeight="12.75"/>
  <cols>
    <col min="1" max="1" width="8" style="10" customWidth="1"/>
    <col min="2" max="2" width="9" style="10" customWidth="1"/>
    <col min="3" max="3" width="11.5" style="16" customWidth="1"/>
    <col min="4" max="4" width="66.625" style="10" customWidth="1"/>
    <col min="5" max="6" width="9" style="10"/>
    <col min="7" max="7" width="11.375" style="10" customWidth="1"/>
    <col min="8" max="16384" width="9" style="10"/>
  </cols>
  <sheetData>
    <row r="1" spans="1:14" ht="40.5" customHeight="1">
      <c r="A1" s="181" t="s">
        <v>725</v>
      </c>
      <c r="B1" s="182"/>
      <c r="C1" s="183"/>
      <c r="D1" s="184"/>
      <c r="E1" s="54"/>
      <c r="F1" s="107"/>
      <c r="G1" s="54"/>
      <c r="H1" s="109"/>
      <c r="I1" s="110"/>
      <c r="J1" s="110"/>
      <c r="K1" s="110"/>
      <c r="L1" s="110"/>
      <c r="M1" s="110"/>
      <c r="N1" s="110"/>
    </row>
    <row r="2" spans="1:14" s="11" customFormat="1" ht="27" customHeight="1">
      <c r="A2" s="139" t="s">
        <v>19</v>
      </c>
      <c r="B2" s="139" t="s">
        <v>20</v>
      </c>
      <c r="C2" s="35" t="s">
        <v>5</v>
      </c>
      <c r="D2" s="140" t="s">
        <v>2</v>
      </c>
    </row>
    <row r="3" spans="1:14" ht="17.25" customHeight="1">
      <c r="A3" s="37" t="s">
        <v>21</v>
      </c>
      <c r="B3" s="121"/>
      <c r="C3" s="38"/>
      <c r="D3" s="39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6.5" customHeight="1">
      <c r="A4" s="29" t="s">
        <v>22</v>
      </c>
      <c r="B4" s="122"/>
      <c r="C4" s="34"/>
      <c r="D4" s="30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ht="16.5" customHeight="1">
      <c r="A5" s="59" t="s">
        <v>16</v>
      </c>
      <c r="B5" s="123" t="s">
        <v>17</v>
      </c>
      <c r="C5" s="49">
        <v>73000</v>
      </c>
      <c r="D5" s="47" t="s">
        <v>23</v>
      </c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ht="16.5" customHeight="1">
      <c r="A6" s="59" t="s">
        <v>16</v>
      </c>
      <c r="B6" s="123" t="s">
        <v>17</v>
      </c>
      <c r="C6" s="49">
        <v>73002</v>
      </c>
      <c r="D6" s="47" t="s">
        <v>24</v>
      </c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ht="16.5" customHeight="1">
      <c r="A7" s="103" t="s">
        <v>16</v>
      </c>
      <c r="B7" s="123" t="s">
        <v>17</v>
      </c>
      <c r="C7" s="142">
        <v>73011</v>
      </c>
      <c r="D7" s="112" t="s">
        <v>25</v>
      </c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ht="16.5" customHeight="1">
      <c r="A8" s="103" t="s">
        <v>16</v>
      </c>
      <c r="B8" s="123" t="s">
        <v>17</v>
      </c>
      <c r="C8" s="142">
        <v>73012</v>
      </c>
      <c r="D8" s="112" t="s">
        <v>26</v>
      </c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16.5" customHeight="1">
      <c r="A9" s="103" t="s">
        <v>16</v>
      </c>
      <c r="B9" s="123" t="s">
        <v>17</v>
      </c>
      <c r="C9" s="142">
        <v>73053</v>
      </c>
      <c r="D9" s="112" t="s">
        <v>27</v>
      </c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 ht="16.5" customHeight="1">
      <c r="A10" s="103" t="s">
        <v>16</v>
      </c>
      <c r="B10" s="123" t="s">
        <v>17</v>
      </c>
      <c r="C10" s="142">
        <v>73054</v>
      </c>
      <c r="D10" s="112" t="s">
        <v>28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ht="16.5" customHeight="1">
      <c r="A11" s="103" t="s">
        <v>16</v>
      </c>
      <c r="B11" s="123" t="s">
        <v>17</v>
      </c>
      <c r="C11" s="142">
        <v>73055</v>
      </c>
      <c r="D11" s="112" t="s">
        <v>29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ht="16.5" customHeight="1">
      <c r="A12" s="103" t="s">
        <v>16</v>
      </c>
      <c r="B12" s="123" t="s">
        <v>17</v>
      </c>
      <c r="C12" s="142">
        <v>73057</v>
      </c>
      <c r="D12" s="112" t="s">
        <v>30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ht="16.5" customHeight="1">
      <c r="A13" s="103" t="s">
        <v>16</v>
      </c>
      <c r="B13" s="123" t="s">
        <v>17</v>
      </c>
      <c r="C13" s="142">
        <v>73066</v>
      </c>
      <c r="D13" s="112" t="s">
        <v>31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ht="16.5" customHeight="1">
      <c r="A14" s="103" t="s">
        <v>16</v>
      </c>
      <c r="B14" s="123" t="s">
        <v>17</v>
      </c>
      <c r="C14" s="142">
        <v>73067</v>
      </c>
      <c r="D14" s="112" t="s">
        <v>15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ht="16.5" customHeight="1">
      <c r="A15" s="103" t="s">
        <v>16</v>
      </c>
      <c r="B15" s="123" t="s">
        <v>17</v>
      </c>
      <c r="C15" s="142">
        <v>73068</v>
      </c>
      <c r="D15" s="112" t="s">
        <v>18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ht="16.5" customHeight="1">
      <c r="A16" s="103" t="s">
        <v>16</v>
      </c>
      <c r="B16" s="123" t="s">
        <v>17</v>
      </c>
      <c r="C16" s="142">
        <v>73069</v>
      </c>
      <c r="D16" s="112" t="s">
        <v>726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6.5" customHeight="1">
      <c r="A17" s="25" t="s">
        <v>32</v>
      </c>
      <c r="B17" s="124"/>
      <c r="C17" s="12"/>
      <c r="D17" s="26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6.5" customHeight="1">
      <c r="A18" s="103" t="s">
        <v>33</v>
      </c>
      <c r="B18" s="123" t="s">
        <v>17</v>
      </c>
      <c r="C18" s="142">
        <v>73008</v>
      </c>
      <c r="D18" s="112" t="s">
        <v>34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</row>
    <row r="19" spans="1:14" ht="16.5" customHeight="1">
      <c r="A19" s="25" t="s">
        <v>35</v>
      </c>
      <c r="B19" s="124"/>
      <c r="C19" s="12"/>
      <c r="D19" s="26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4" ht="16.5" customHeight="1">
      <c r="A20" s="59" t="s">
        <v>14</v>
      </c>
      <c r="B20" s="123" t="s">
        <v>11</v>
      </c>
      <c r="C20" s="142">
        <v>73050</v>
      </c>
      <c r="D20" s="47" t="s">
        <v>36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ht="16.5" customHeight="1">
      <c r="A21" s="59" t="s">
        <v>14</v>
      </c>
      <c r="B21" s="123" t="s">
        <v>11</v>
      </c>
      <c r="C21" s="142">
        <v>81200</v>
      </c>
      <c r="D21" s="47" t="s">
        <v>37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ht="16.5" customHeight="1">
      <c r="A22" s="25" t="s">
        <v>38</v>
      </c>
      <c r="B22" s="124"/>
      <c r="C22" s="12"/>
      <c r="D22" s="26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ht="16.5" customHeight="1">
      <c r="A23" s="59" t="s">
        <v>39</v>
      </c>
      <c r="B23" s="123" t="s">
        <v>11</v>
      </c>
      <c r="C23" s="49">
        <v>73016</v>
      </c>
      <c r="D23" s="47" t="s">
        <v>40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16.5" customHeight="1">
      <c r="A24" s="25" t="s">
        <v>41</v>
      </c>
      <c r="B24" s="124"/>
      <c r="C24" s="12"/>
      <c r="D24" s="26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ht="16.5" customHeight="1">
      <c r="A25" s="59" t="s">
        <v>42</v>
      </c>
      <c r="B25" s="135" t="s">
        <v>11</v>
      </c>
      <c r="C25" s="141">
        <v>73007</v>
      </c>
      <c r="D25" s="47" t="s">
        <v>43</v>
      </c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 ht="16.5" customHeight="1">
      <c r="A26" s="59" t="s">
        <v>42</v>
      </c>
      <c r="B26" s="135" t="s">
        <v>11</v>
      </c>
      <c r="C26" s="143">
        <v>80001</v>
      </c>
      <c r="D26" s="47" t="s">
        <v>44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16.5" customHeight="1">
      <c r="A27" s="25" t="s">
        <v>45</v>
      </c>
      <c r="B27" s="124"/>
      <c r="C27" s="12"/>
      <c r="D27" s="26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16.5" customHeight="1">
      <c r="A28" s="144" t="s">
        <v>46</v>
      </c>
      <c r="B28" s="145" t="s">
        <v>11</v>
      </c>
      <c r="C28" s="141">
        <v>73023</v>
      </c>
      <c r="D28" s="146" t="s">
        <v>47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16.5" customHeight="1">
      <c r="A29" s="36" t="s">
        <v>46</v>
      </c>
      <c r="B29" s="127" t="s">
        <v>11</v>
      </c>
      <c r="C29" s="161">
        <v>73033</v>
      </c>
      <c r="D29" s="58" t="s">
        <v>48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16.5" customHeight="1">
      <c r="A30" s="36" t="s">
        <v>46</v>
      </c>
      <c r="B30" s="127" t="s">
        <v>11</v>
      </c>
      <c r="C30" s="161">
        <v>73032</v>
      </c>
      <c r="D30" s="58" t="s">
        <v>12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16.5" customHeight="1">
      <c r="A31" s="60" t="s">
        <v>46</v>
      </c>
      <c r="B31" s="125" t="s">
        <v>11</v>
      </c>
      <c r="C31" s="147">
        <v>80006</v>
      </c>
      <c r="D31" s="63" t="s">
        <v>49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16.5" customHeight="1">
      <c r="A32" s="25" t="s">
        <v>50</v>
      </c>
      <c r="B32" s="124"/>
      <c r="C32" s="12"/>
      <c r="D32" s="26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1:14" ht="16.5" customHeight="1">
      <c r="A33" s="36" t="s">
        <v>51</v>
      </c>
      <c r="B33" s="128" t="s">
        <v>11</v>
      </c>
      <c r="C33" s="49">
        <v>73004</v>
      </c>
      <c r="D33" s="47" t="s">
        <v>52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</row>
    <row r="34" spans="1:14" ht="16.5" customHeight="1">
      <c r="A34" s="36" t="s">
        <v>51</v>
      </c>
      <c r="B34" s="128" t="s">
        <v>11</v>
      </c>
      <c r="C34" s="49">
        <v>73025</v>
      </c>
      <c r="D34" s="47" t="s">
        <v>53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ht="16.5" customHeight="1">
      <c r="A35" s="36" t="s">
        <v>51</v>
      </c>
      <c r="B35" s="128" t="s">
        <v>11</v>
      </c>
      <c r="C35" s="49">
        <v>80907</v>
      </c>
      <c r="D35" s="47" t="s">
        <v>54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</row>
    <row r="36" spans="1:14" ht="16.5" customHeight="1">
      <c r="A36" s="36" t="s">
        <v>51</v>
      </c>
      <c r="B36" s="128" t="s">
        <v>11</v>
      </c>
      <c r="C36" s="49">
        <v>81412</v>
      </c>
      <c r="D36" s="47" t="s">
        <v>55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1:14" ht="16.5" customHeight="1">
      <c r="A37" s="25" t="s">
        <v>56</v>
      </c>
      <c r="B37" s="124"/>
      <c r="C37" s="12"/>
      <c r="D37" s="26"/>
      <c r="E37" s="54"/>
      <c r="F37" s="54"/>
      <c r="G37" s="54"/>
      <c r="H37" s="54"/>
      <c r="I37" s="54"/>
      <c r="J37" s="54"/>
      <c r="K37" s="54"/>
      <c r="L37" s="54"/>
      <c r="M37" s="54"/>
      <c r="N37" s="54"/>
    </row>
    <row r="38" spans="1:14" ht="16.5" customHeight="1">
      <c r="A38" s="55" t="s">
        <v>57</v>
      </c>
      <c r="B38" s="126" t="s">
        <v>58</v>
      </c>
      <c r="C38" s="148">
        <v>82306</v>
      </c>
      <c r="D38" s="56" t="s">
        <v>59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</row>
    <row r="39" spans="1:14" ht="16.5" customHeight="1">
      <c r="A39" s="25" t="s">
        <v>60</v>
      </c>
      <c r="B39" s="124"/>
      <c r="C39" s="12"/>
      <c r="D39" s="26"/>
      <c r="E39" s="54"/>
      <c r="F39" s="54"/>
      <c r="G39" s="54"/>
      <c r="H39" s="54"/>
      <c r="I39" s="54"/>
      <c r="J39" s="54"/>
      <c r="K39" s="54"/>
      <c r="L39" s="54"/>
      <c r="M39" s="54"/>
      <c r="N39" s="54"/>
    </row>
    <row r="40" spans="1:14" ht="16.5" customHeight="1">
      <c r="A40" s="55" t="s">
        <v>61</v>
      </c>
      <c r="B40" s="126" t="s">
        <v>58</v>
      </c>
      <c r="C40" s="148">
        <v>73003</v>
      </c>
      <c r="D40" s="56" t="s">
        <v>62</v>
      </c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1:14" ht="16.5" customHeight="1">
      <c r="A41" s="149" t="s">
        <v>61</v>
      </c>
      <c r="B41" s="150" t="s">
        <v>58</v>
      </c>
      <c r="C41" s="151">
        <v>81309</v>
      </c>
      <c r="D41" s="152" t="s">
        <v>63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</row>
    <row r="42" spans="1:14" ht="16.5" customHeight="1">
      <c r="A42" s="36" t="s">
        <v>61</v>
      </c>
      <c r="B42" s="127" t="s">
        <v>58</v>
      </c>
      <c r="C42" s="153">
        <v>81317</v>
      </c>
      <c r="D42" s="46" t="s">
        <v>64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</row>
    <row r="43" spans="1:14" ht="16.5" customHeight="1">
      <c r="A43" s="36" t="s">
        <v>61</v>
      </c>
      <c r="B43" s="127" t="s">
        <v>58</v>
      </c>
      <c r="C43" s="153">
        <v>82005</v>
      </c>
      <c r="D43" s="46" t="s">
        <v>65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1:14" ht="16.5" customHeight="1">
      <c r="A44" s="36" t="s">
        <v>61</v>
      </c>
      <c r="B44" s="127" t="s">
        <v>58</v>
      </c>
      <c r="C44" s="153">
        <v>82300</v>
      </c>
      <c r="D44" s="46" t="s">
        <v>66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</row>
    <row r="45" spans="1:14" ht="16.5" customHeight="1">
      <c r="A45" s="36" t="s">
        <v>61</v>
      </c>
      <c r="B45" s="127" t="s">
        <v>58</v>
      </c>
      <c r="C45" s="153">
        <v>82312</v>
      </c>
      <c r="D45" s="46" t="s">
        <v>67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1:14" ht="16.5" customHeight="1">
      <c r="A46" s="36" t="s">
        <v>61</v>
      </c>
      <c r="B46" s="127" t="s">
        <v>58</v>
      </c>
      <c r="C46" s="153">
        <v>82330</v>
      </c>
      <c r="D46" s="46" t="s">
        <v>68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1:14" ht="16.5" customHeight="1">
      <c r="A47" s="36" t="s">
        <v>61</v>
      </c>
      <c r="B47" s="127" t="s">
        <v>58</v>
      </c>
      <c r="C47" s="153">
        <v>82400</v>
      </c>
      <c r="D47" s="46" t="s">
        <v>69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8" spans="1:14" ht="16.5" customHeight="1">
      <c r="A48" s="36" t="s">
        <v>61</v>
      </c>
      <c r="B48" s="127" t="s">
        <v>58</v>
      </c>
      <c r="C48" s="153">
        <v>82538</v>
      </c>
      <c r="D48" s="46" t="s">
        <v>70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</row>
    <row r="49" spans="1:14" ht="16.5" customHeight="1">
      <c r="A49" s="36" t="s">
        <v>61</v>
      </c>
      <c r="B49" s="127" t="s">
        <v>58</v>
      </c>
      <c r="C49" s="153">
        <v>82700</v>
      </c>
      <c r="D49" s="46" t="s">
        <v>71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</row>
    <row r="50" spans="1:14" ht="16.5" customHeight="1">
      <c r="A50" s="36" t="s">
        <v>61</v>
      </c>
      <c r="B50" s="127" t="s">
        <v>58</v>
      </c>
      <c r="C50" s="153">
        <v>82711</v>
      </c>
      <c r="D50" s="46" t="s">
        <v>72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</row>
    <row r="51" spans="1:14" ht="16.5" customHeight="1">
      <c r="A51" s="36" t="s">
        <v>61</v>
      </c>
      <c r="B51" s="127" t="s">
        <v>58</v>
      </c>
      <c r="C51" s="153">
        <v>82714</v>
      </c>
      <c r="D51" s="46" t="s">
        <v>73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</row>
    <row r="52" spans="1:14" ht="16.5" customHeight="1">
      <c r="A52" s="57" t="s">
        <v>61</v>
      </c>
      <c r="B52" s="130" t="s">
        <v>58</v>
      </c>
      <c r="C52" s="154">
        <v>83003</v>
      </c>
      <c r="D52" s="48" t="s">
        <v>74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</row>
    <row r="53" spans="1:14" ht="16.5" customHeight="1">
      <c r="A53" s="25" t="s">
        <v>75</v>
      </c>
      <c r="B53" s="124"/>
      <c r="C53" s="12"/>
      <c r="D53" s="26"/>
      <c r="E53" s="54"/>
      <c r="F53" s="54"/>
      <c r="G53" s="54"/>
      <c r="H53" s="54"/>
      <c r="I53" s="54"/>
      <c r="J53" s="54"/>
      <c r="K53" s="54"/>
      <c r="L53" s="54"/>
      <c r="M53" s="54"/>
      <c r="N53" s="54"/>
    </row>
    <row r="54" spans="1:14" ht="16.5" customHeight="1">
      <c r="A54" s="155" t="s">
        <v>76</v>
      </c>
      <c r="B54" s="136" t="s">
        <v>58</v>
      </c>
      <c r="C54" s="156">
        <v>82000</v>
      </c>
      <c r="D54" s="46" t="s">
        <v>77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</row>
    <row r="55" spans="1:14" ht="16.5" customHeight="1">
      <c r="A55" s="29" t="s">
        <v>78</v>
      </c>
      <c r="B55" s="122"/>
      <c r="C55" s="14"/>
      <c r="D55" s="26"/>
      <c r="E55" s="54"/>
      <c r="F55" s="54"/>
      <c r="G55" s="54"/>
      <c r="H55" s="54"/>
      <c r="I55" s="54"/>
      <c r="J55" s="54"/>
      <c r="K55" s="54"/>
      <c r="L55" s="54"/>
      <c r="M55" s="54"/>
      <c r="N55" s="54"/>
    </row>
    <row r="56" spans="1:14" ht="16.5" customHeight="1">
      <c r="A56" s="36" t="s">
        <v>79</v>
      </c>
      <c r="B56" s="127" t="s">
        <v>58</v>
      </c>
      <c r="C56" s="157">
        <v>73026</v>
      </c>
      <c r="D56" s="46" t="s">
        <v>80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</row>
    <row r="57" spans="1:14" ht="16.5" customHeight="1">
      <c r="A57" s="158" t="s">
        <v>79</v>
      </c>
      <c r="B57" s="159" t="s">
        <v>58</v>
      </c>
      <c r="C57" s="160">
        <v>81101</v>
      </c>
      <c r="D57" s="53" t="s">
        <v>81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</row>
    <row r="58" spans="1:14" ht="16.5" customHeight="1">
      <c r="A58" s="25" t="s">
        <v>82</v>
      </c>
      <c r="B58" s="124"/>
      <c r="C58" s="12"/>
      <c r="D58" s="26"/>
      <c r="E58" s="54"/>
      <c r="F58" s="54"/>
      <c r="G58" s="54"/>
      <c r="H58" s="54"/>
      <c r="I58" s="54"/>
      <c r="J58" s="54"/>
      <c r="K58" s="54"/>
      <c r="L58" s="54"/>
      <c r="M58" s="54"/>
      <c r="N58" s="54"/>
    </row>
    <row r="59" spans="1:14" ht="16.5" customHeight="1">
      <c r="A59" s="36" t="s">
        <v>83</v>
      </c>
      <c r="B59" s="128" t="s">
        <v>58</v>
      </c>
      <c r="C59" s="142">
        <v>73027</v>
      </c>
      <c r="D59" s="46" t="s">
        <v>84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1:14" ht="16.5" customHeight="1">
      <c r="A60" s="36" t="s">
        <v>83</v>
      </c>
      <c r="B60" s="128" t="s">
        <v>58</v>
      </c>
      <c r="C60" s="142">
        <v>81409</v>
      </c>
      <c r="D60" s="46" t="s">
        <v>85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</row>
    <row r="61" spans="1:14" ht="16.5" customHeight="1">
      <c r="A61" s="36" t="s">
        <v>83</v>
      </c>
      <c r="B61" s="128" t="s">
        <v>58</v>
      </c>
      <c r="C61" s="49">
        <v>84010</v>
      </c>
      <c r="D61" s="46" t="s">
        <v>86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</row>
    <row r="62" spans="1:14" ht="16.5" customHeight="1">
      <c r="A62" s="36" t="s">
        <v>83</v>
      </c>
      <c r="B62" s="128" t="s">
        <v>58</v>
      </c>
      <c r="C62" s="49">
        <v>84011</v>
      </c>
      <c r="D62" s="46" t="s">
        <v>87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</row>
    <row r="63" spans="1:14" ht="16.5" customHeight="1">
      <c r="A63" s="25" t="s">
        <v>88</v>
      </c>
      <c r="B63" s="124"/>
      <c r="C63" s="12"/>
      <c r="D63" s="26"/>
      <c r="E63" s="54"/>
      <c r="F63" s="54"/>
      <c r="G63" s="54"/>
      <c r="H63" s="54"/>
      <c r="I63" s="54"/>
      <c r="J63" s="54"/>
      <c r="K63" s="54"/>
      <c r="L63" s="54"/>
      <c r="M63" s="54"/>
      <c r="N63" s="54"/>
    </row>
    <row r="64" spans="1:14" ht="16.5" customHeight="1">
      <c r="A64" s="36" t="s">
        <v>89</v>
      </c>
      <c r="B64" s="128" t="s">
        <v>58</v>
      </c>
      <c r="C64" s="49">
        <v>81305</v>
      </c>
      <c r="D64" s="46" t="s">
        <v>90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</row>
    <row r="65" spans="1:14" ht="16.5" customHeight="1">
      <c r="A65" s="36" t="s">
        <v>89</v>
      </c>
      <c r="B65" s="128" t="s">
        <v>58</v>
      </c>
      <c r="C65" s="49">
        <v>81315</v>
      </c>
      <c r="D65" s="46" t="s">
        <v>91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</row>
    <row r="66" spans="1:14" ht="16.5" customHeight="1">
      <c r="A66" s="25" t="s">
        <v>92</v>
      </c>
      <c r="B66" s="124"/>
      <c r="C66" s="12"/>
      <c r="D66" s="26"/>
      <c r="E66" s="54"/>
      <c r="F66" s="54"/>
      <c r="G66" s="54"/>
      <c r="H66" s="54"/>
      <c r="I66" s="54"/>
      <c r="J66" s="54"/>
      <c r="K66" s="54"/>
      <c r="L66" s="54"/>
      <c r="M66" s="54"/>
      <c r="N66" s="54"/>
    </row>
    <row r="67" spans="1:14" ht="16.5" customHeight="1">
      <c r="A67" s="36" t="s">
        <v>93</v>
      </c>
      <c r="B67" s="128" t="s">
        <v>58</v>
      </c>
      <c r="C67" s="49">
        <v>81304</v>
      </c>
      <c r="D67" s="46" t="s">
        <v>94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</row>
    <row r="68" spans="1:14" ht="16.5" customHeight="1">
      <c r="A68" s="25" t="s">
        <v>95</v>
      </c>
      <c r="B68" s="124"/>
      <c r="C68" s="12"/>
      <c r="D68" s="26"/>
      <c r="E68" s="54"/>
      <c r="F68" s="54"/>
      <c r="G68" s="54"/>
      <c r="H68" s="54"/>
      <c r="I68" s="54"/>
      <c r="J68" s="54"/>
      <c r="K68" s="54"/>
      <c r="L68" s="54"/>
      <c r="M68" s="54"/>
      <c r="N68" s="54"/>
    </row>
    <row r="69" spans="1:14" ht="16.5" customHeight="1">
      <c r="A69" s="59" t="s">
        <v>96</v>
      </c>
      <c r="B69" s="123" t="s">
        <v>58</v>
      </c>
      <c r="C69" s="49">
        <v>73029</v>
      </c>
      <c r="D69" s="51" t="s">
        <v>97</v>
      </c>
      <c r="E69" s="54"/>
      <c r="F69" s="54"/>
      <c r="G69" s="54"/>
      <c r="H69" s="54"/>
      <c r="I69" s="54"/>
      <c r="J69" s="54"/>
      <c r="K69" s="54"/>
      <c r="L69" s="54"/>
      <c r="M69" s="54"/>
      <c r="N69" s="54"/>
    </row>
    <row r="70" spans="1:14" ht="16.5" customHeight="1">
      <c r="A70" s="59" t="s">
        <v>96</v>
      </c>
      <c r="B70" s="123" t="s">
        <v>58</v>
      </c>
      <c r="C70" s="49">
        <v>80007</v>
      </c>
      <c r="D70" s="47" t="s">
        <v>98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</row>
    <row r="71" spans="1:14" ht="16.5" customHeight="1">
      <c r="A71" s="25" t="s">
        <v>99</v>
      </c>
      <c r="B71" s="124"/>
      <c r="C71" s="12"/>
      <c r="D71" s="26"/>
      <c r="E71" s="54"/>
      <c r="F71" s="54"/>
      <c r="G71" s="54"/>
      <c r="H71" s="54"/>
      <c r="I71" s="54"/>
      <c r="J71" s="54"/>
      <c r="K71" s="54"/>
      <c r="L71" s="54"/>
      <c r="M71" s="54"/>
      <c r="N71" s="54"/>
    </row>
    <row r="72" spans="1:14" ht="16.5" customHeight="1">
      <c r="A72" s="36" t="s">
        <v>100</v>
      </c>
      <c r="B72" s="128" t="s">
        <v>101</v>
      </c>
      <c r="C72" s="49">
        <v>73030</v>
      </c>
      <c r="D72" s="58" t="s">
        <v>102</v>
      </c>
      <c r="E72" s="54"/>
      <c r="F72" s="54"/>
      <c r="G72" s="54"/>
      <c r="H72" s="54"/>
      <c r="I72" s="54"/>
      <c r="J72" s="54"/>
      <c r="K72" s="54"/>
      <c r="L72" s="54"/>
      <c r="M72" s="54"/>
      <c r="N72" s="54"/>
    </row>
    <row r="73" spans="1:14" ht="16.5" customHeight="1">
      <c r="A73" s="59" t="s">
        <v>100</v>
      </c>
      <c r="B73" s="123" t="s">
        <v>101</v>
      </c>
      <c r="C73" s="49">
        <v>82717</v>
      </c>
      <c r="D73" s="47" t="s">
        <v>103</v>
      </c>
      <c r="E73" s="54"/>
      <c r="F73" s="54"/>
      <c r="G73" s="54"/>
      <c r="H73" s="54"/>
      <c r="I73" s="54"/>
      <c r="J73" s="54"/>
      <c r="K73" s="54"/>
      <c r="L73" s="54"/>
      <c r="M73" s="54"/>
      <c r="N73" s="54"/>
    </row>
    <row r="74" spans="1:14" ht="16.5" customHeight="1">
      <c r="A74" s="25" t="s">
        <v>104</v>
      </c>
      <c r="B74" s="124"/>
      <c r="C74" s="12"/>
      <c r="D74" s="26"/>
      <c r="E74" s="54"/>
      <c r="F74" s="54"/>
      <c r="G74" s="54"/>
      <c r="H74" s="54"/>
      <c r="I74" s="54"/>
      <c r="J74" s="54"/>
      <c r="K74" s="54"/>
      <c r="L74" s="54"/>
      <c r="M74" s="54"/>
      <c r="N74" s="54"/>
    </row>
    <row r="75" spans="1:14" ht="16.5" customHeight="1">
      <c r="A75" s="59" t="s">
        <v>105</v>
      </c>
      <c r="B75" s="123" t="s">
        <v>101</v>
      </c>
      <c r="C75" s="49">
        <v>82716</v>
      </c>
      <c r="D75" s="47" t="s">
        <v>106</v>
      </c>
      <c r="E75" s="54"/>
      <c r="F75" s="54"/>
      <c r="G75" s="54"/>
      <c r="H75" s="54"/>
      <c r="I75" s="54"/>
      <c r="J75" s="54"/>
      <c r="K75" s="54"/>
      <c r="L75" s="54"/>
      <c r="M75" s="54"/>
      <c r="N75" s="54"/>
    </row>
    <row r="76" spans="1:14" ht="16.5" customHeight="1">
      <c r="A76" s="40" t="s">
        <v>107</v>
      </c>
      <c r="B76" s="129"/>
      <c r="C76" s="41"/>
      <c r="D76" s="42"/>
      <c r="E76" s="54"/>
      <c r="F76" s="54"/>
      <c r="G76" s="54"/>
      <c r="H76" s="54"/>
      <c r="I76" s="54"/>
      <c r="J76" s="54"/>
      <c r="K76" s="54"/>
      <c r="L76" s="54"/>
      <c r="M76" s="54"/>
      <c r="N76" s="54"/>
    </row>
    <row r="77" spans="1:14" ht="16.5" customHeight="1">
      <c r="A77" s="25" t="s">
        <v>108</v>
      </c>
      <c r="B77" s="124"/>
      <c r="C77" s="12"/>
      <c r="D77" s="26"/>
      <c r="E77" s="54"/>
      <c r="F77" s="54"/>
      <c r="G77" s="54"/>
      <c r="H77" s="54"/>
      <c r="I77" s="54"/>
      <c r="J77" s="54"/>
      <c r="K77" s="54"/>
      <c r="L77" s="54"/>
      <c r="M77" s="54"/>
      <c r="N77" s="54"/>
    </row>
    <row r="78" spans="1:14" ht="16.5" customHeight="1">
      <c r="A78" s="36" t="s">
        <v>109</v>
      </c>
      <c r="B78" s="128" t="s">
        <v>110</v>
      </c>
      <c r="C78" s="49" t="s">
        <v>111</v>
      </c>
      <c r="D78" s="46" t="s">
        <v>112</v>
      </c>
      <c r="E78" s="54"/>
      <c r="F78" s="54"/>
      <c r="G78" s="54"/>
      <c r="H78" s="54"/>
      <c r="I78" s="54"/>
      <c r="J78" s="54"/>
      <c r="K78" s="54"/>
      <c r="L78" s="54"/>
      <c r="M78" s="54"/>
      <c r="N78" s="54"/>
    </row>
    <row r="79" spans="1:14" ht="16.5" customHeight="1">
      <c r="A79" s="36" t="s">
        <v>109</v>
      </c>
      <c r="B79" s="128" t="s">
        <v>110</v>
      </c>
      <c r="C79" s="49" t="s">
        <v>113</v>
      </c>
      <c r="D79" s="46" t="s">
        <v>112</v>
      </c>
      <c r="E79" s="54"/>
      <c r="F79" s="54"/>
      <c r="G79" s="54"/>
      <c r="H79" s="54"/>
      <c r="I79" s="54"/>
      <c r="J79" s="54"/>
      <c r="K79" s="54"/>
      <c r="L79" s="54"/>
      <c r="M79" s="54"/>
      <c r="N79" s="54"/>
    </row>
    <row r="80" spans="1:14" ht="16.5" customHeight="1">
      <c r="A80" s="25" t="s">
        <v>114</v>
      </c>
      <c r="B80" s="124"/>
      <c r="C80" s="12"/>
      <c r="D80" s="26"/>
      <c r="E80" s="54"/>
      <c r="F80" s="54"/>
      <c r="G80" s="54"/>
      <c r="H80" s="54"/>
      <c r="I80" s="54"/>
      <c r="J80" s="54"/>
      <c r="K80" s="54"/>
      <c r="L80" s="54"/>
      <c r="M80" s="54"/>
      <c r="N80" s="54"/>
    </row>
    <row r="81" spans="1:14" ht="16.5" customHeight="1">
      <c r="A81" s="36" t="s">
        <v>115</v>
      </c>
      <c r="B81" s="128" t="s">
        <v>110</v>
      </c>
      <c r="C81" s="49" t="s">
        <v>116</v>
      </c>
      <c r="D81" s="46" t="s">
        <v>117</v>
      </c>
      <c r="E81" s="54"/>
      <c r="F81" s="54"/>
      <c r="G81" s="54"/>
      <c r="H81" s="54"/>
      <c r="I81" s="54"/>
      <c r="J81" s="54"/>
      <c r="K81" s="54"/>
      <c r="L81" s="54"/>
      <c r="M81" s="54"/>
      <c r="N81" s="54"/>
    </row>
    <row r="82" spans="1:14" ht="16.5" customHeight="1">
      <c r="A82" s="25" t="s">
        <v>118</v>
      </c>
      <c r="B82" s="124"/>
      <c r="C82" s="12"/>
      <c r="D82" s="26"/>
      <c r="E82" s="54"/>
      <c r="F82" s="54"/>
      <c r="G82" s="54"/>
      <c r="H82" s="54"/>
      <c r="I82" s="54"/>
      <c r="J82" s="54"/>
      <c r="K82" s="54"/>
      <c r="L82" s="54"/>
      <c r="M82" s="54"/>
      <c r="N82" s="54"/>
    </row>
    <row r="83" spans="1:14" ht="16.5" customHeight="1">
      <c r="A83" s="36" t="s">
        <v>119</v>
      </c>
      <c r="B83" s="128" t="s">
        <v>120</v>
      </c>
      <c r="C83" s="49" t="s">
        <v>121</v>
      </c>
      <c r="D83" s="46" t="s">
        <v>122</v>
      </c>
      <c r="E83" s="54"/>
      <c r="F83" s="54"/>
      <c r="G83" s="54"/>
      <c r="H83" s="54"/>
      <c r="I83" s="54"/>
      <c r="J83" s="54"/>
      <c r="K83" s="54"/>
      <c r="L83" s="54"/>
      <c r="M83" s="54"/>
      <c r="N83" s="54"/>
    </row>
    <row r="84" spans="1:14" ht="16.5" customHeight="1">
      <c r="A84" s="36" t="s">
        <v>119</v>
      </c>
      <c r="B84" s="128" t="s">
        <v>120</v>
      </c>
      <c r="C84" s="49" t="s">
        <v>123</v>
      </c>
      <c r="D84" s="46" t="s">
        <v>124</v>
      </c>
      <c r="E84" s="54"/>
      <c r="F84" s="54"/>
      <c r="G84" s="54"/>
      <c r="H84" s="54"/>
      <c r="I84" s="54"/>
      <c r="J84" s="54"/>
      <c r="K84" s="54"/>
      <c r="L84" s="54"/>
      <c r="M84" s="54"/>
      <c r="N84" s="54"/>
    </row>
    <row r="85" spans="1:14" ht="16.5" customHeight="1">
      <c r="A85" s="36" t="s">
        <v>119</v>
      </c>
      <c r="B85" s="128" t="s">
        <v>120</v>
      </c>
      <c r="C85" s="49" t="s">
        <v>125</v>
      </c>
      <c r="D85" s="46" t="s">
        <v>126</v>
      </c>
      <c r="E85" s="54"/>
      <c r="F85" s="54"/>
      <c r="G85" s="54"/>
      <c r="H85" s="54"/>
      <c r="I85" s="54"/>
      <c r="J85" s="54"/>
      <c r="K85" s="54"/>
      <c r="L85" s="54"/>
      <c r="M85" s="54"/>
      <c r="N85" s="54"/>
    </row>
    <row r="86" spans="1:14" ht="16.5" customHeight="1">
      <c r="A86" s="36" t="s">
        <v>119</v>
      </c>
      <c r="B86" s="128" t="s">
        <v>120</v>
      </c>
      <c r="C86" s="49" t="s">
        <v>127</v>
      </c>
      <c r="D86" s="46" t="s">
        <v>128</v>
      </c>
      <c r="E86" s="54"/>
      <c r="F86" s="54"/>
      <c r="G86" s="54"/>
      <c r="H86" s="54"/>
      <c r="I86" s="54"/>
      <c r="J86" s="54"/>
      <c r="K86" s="54"/>
      <c r="L86" s="54"/>
      <c r="M86" s="54"/>
      <c r="N86" s="54"/>
    </row>
    <row r="87" spans="1:14" ht="16.5" customHeight="1">
      <c r="A87" s="36" t="s">
        <v>119</v>
      </c>
      <c r="B87" s="128" t="s">
        <v>120</v>
      </c>
      <c r="C87" s="49" t="s">
        <v>129</v>
      </c>
      <c r="D87" s="46" t="s">
        <v>130</v>
      </c>
      <c r="E87" s="54"/>
      <c r="F87" s="54"/>
      <c r="G87" s="54"/>
      <c r="H87" s="54"/>
      <c r="I87" s="54"/>
      <c r="J87" s="54"/>
      <c r="K87" s="54"/>
      <c r="L87" s="54"/>
      <c r="M87" s="54"/>
      <c r="N87" s="54"/>
    </row>
    <row r="88" spans="1:14" ht="16.5" customHeight="1">
      <c r="A88" s="36" t="s">
        <v>119</v>
      </c>
      <c r="B88" s="128" t="s">
        <v>120</v>
      </c>
      <c r="C88" s="49" t="s">
        <v>131</v>
      </c>
      <c r="D88" s="46" t="s">
        <v>132</v>
      </c>
      <c r="E88" s="54"/>
      <c r="F88" s="54"/>
      <c r="G88" s="54"/>
      <c r="H88" s="54"/>
      <c r="I88" s="54"/>
      <c r="J88" s="54"/>
      <c r="K88" s="54"/>
      <c r="L88" s="54"/>
      <c r="M88" s="54"/>
      <c r="N88" s="54"/>
    </row>
    <row r="89" spans="1:14" ht="16.5" customHeight="1">
      <c r="A89" s="36" t="s">
        <v>119</v>
      </c>
      <c r="B89" s="128" t="s">
        <v>120</v>
      </c>
      <c r="C89" s="49" t="s">
        <v>133</v>
      </c>
      <c r="D89" s="46" t="s">
        <v>134</v>
      </c>
      <c r="E89" s="54"/>
      <c r="F89" s="54"/>
      <c r="G89" s="54"/>
      <c r="H89" s="54"/>
      <c r="I89" s="54"/>
      <c r="J89" s="54"/>
      <c r="K89" s="54"/>
      <c r="L89" s="54"/>
      <c r="M89" s="54"/>
      <c r="N89" s="54"/>
    </row>
    <row r="90" spans="1:14" ht="16.5" customHeight="1">
      <c r="A90" s="25" t="s">
        <v>135</v>
      </c>
      <c r="B90" s="124"/>
      <c r="C90" s="12"/>
      <c r="D90" s="26"/>
      <c r="E90" s="54"/>
      <c r="F90" s="54"/>
      <c r="G90" s="54"/>
      <c r="H90" s="54"/>
      <c r="I90" s="54"/>
      <c r="J90" s="54"/>
      <c r="K90" s="54"/>
      <c r="L90" s="54"/>
      <c r="M90" s="54"/>
      <c r="N90" s="54"/>
    </row>
    <row r="91" spans="1:14" ht="16.5" customHeight="1">
      <c r="A91" s="36" t="s">
        <v>136</v>
      </c>
      <c r="B91" s="128" t="s">
        <v>120</v>
      </c>
      <c r="C91" s="49" t="s">
        <v>137</v>
      </c>
      <c r="D91" s="46" t="s">
        <v>138</v>
      </c>
      <c r="E91" s="54"/>
      <c r="F91" s="54"/>
      <c r="G91" s="54"/>
      <c r="H91" s="54"/>
      <c r="I91" s="54"/>
      <c r="J91" s="54"/>
      <c r="K91" s="54"/>
      <c r="L91" s="54"/>
      <c r="M91" s="54"/>
      <c r="N91" s="54"/>
    </row>
    <row r="92" spans="1:14" ht="16.5" customHeight="1">
      <c r="A92" s="36" t="s">
        <v>136</v>
      </c>
      <c r="B92" s="128" t="s">
        <v>120</v>
      </c>
      <c r="C92" s="49" t="s">
        <v>139</v>
      </c>
      <c r="D92" s="46" t="s">
        <v>140</v>
      </c>
      <c r="E92" s="54"/>
      <c r="F92" s="54"/>
      <c r="G92" s="54"/>
      <c r="H92" s="54"/>
      <c r="I92" s="54"/>
      <c r="J92" s="54"/>
      <c r="K92" s="54"/>
      <c r="L92" s="54"/>
      <c r="M92" s="54"/>
      <c r="N92" s="54"/>
    </row>
    <row r="93" spans="1:14" ht="16.5" customHeight="1">
      <c r="A93" s="25" t="s">
        <v>141</v>
      </c>
      <c r="B93" s="124"/>
      <c r="C93" s="12"/>
      <c r="D93" s="26"/>
      <c r="E93" s="54"/>
      <c r="F93" s="54"/>
      <c r="G93" s="54"/>
      <c r="H93" s="54"/>
      <c r="I93" s="54"/>
      <c r="J93" s="54"/>
      <c r="K93" s="54"/>
      <c r="L93" s="54"/>
      <c r="M93" s="54"/>
      <c r="N93" s="54"/>
    </row>
    <row r="94" spans="1:14" ht="16.5" customHeight="1">
      <c r="A94" s="36" t="s">
        <v>142</v>
      </c>
      <c r="B94" s="128" t="s">
        <v>120</v>
      </c>
      <c r="C94" s="49" t="s">
        <v>143</v>
      </c>
      <c r="D94" s="46" t="s">
        <v>144</v>
      </c>
      <c r="E94" s="54"/>
      <c r="F94" s="54"/>
      <c r="G94" s="54"/>
      <c r="H94" s="54"/>
      <c r="I94" s="54"/>
      <c r="J94" s="54"/>
      <c r="K94" s="54"/>
      <c r="L94" s="54"/>
      <c r="M94" s="54"/>
      <c r="N94" s="54"/>
    </row>
    <row r="95" spans="1:14" ht="16.5" customHeight="1">
      <c r="A95" s="36" t="s">
        <v>142</v>
      </c>
      <c r="B95" s="128" t="s">
        <v>120</v>
      </c>
      <c r="C95" s="49" t="s">
        <v>145</v>
      </c>
      <c r="D95" s="46" t="s">
        <v>144</v>
      </c>
      <c r="E95" s="54"/>
      <c r="F95" s="54"/>
      <c r="G95" s="54"/>
      <c r="H95" s="54"/>
      <c r="I95" s="54"/>
      <c r="J95" s="54"/>
      <c r="K95" s="54"/>
      <c r="L95" s="54"/>
      <c r="M95" s="54"/>
      <c r="N95" s="54"/>
    </row>
    <row r="96" spans="1:14" ht="16.5" customHeight="1">
      <c r="A96" s="25" t="s">
        <v>146</v>
      </c>
      <c r="B96" s="124"/>
      <c r="C96" s="12"/>
      <c r="D96" s="26"/>
      <c r="E96" s="54"/>
      <c r="F96" s="54"/>
      <c r="G96" s="54"/>
      <c r="H96" s="54"/>
      <c r="I96" s="54"/>
      <c r="J96" s="54"/>
      <c r="K96" s="54"/>
      <c r="L96" s="54"/>
      <c r="M96" s="54"/>
      <c r="N96" s="54"/>
    </row>
    <row r="97" spans="1:14" ht="16.5" customHeight="1">
      <c r="A97" s="155" t="s">
        <v>147</v>
      </c>
      <c r="B97" s="136" t="s">
        <v>120</v>
      </c>
      <c r="C97" s="162" t="s">
        <v>148</v>
      </c>
      <c r="D97" s="52" t="s">
        <v>149</v>
      </c>
      <c r="E97" s="54"/>
      <c r="F97" s="54"/>
      <c r="G97" s="54"/>
      <c r="H97" s="54"/>
      <c r="I97" s="54"/>
      <c r="J97" s="54"/>
      <c r="K97" s="54"/>
      <c r="L97" s="54"/>
      <c r="M97" s="54"/>
      <c r="N97" s="54"/>
    </row>
    <row r="98" spans="1:14" ht="16.5" customHeight="1">
      <c r="A98" s="25" t="s">
        <v>150</v>
      </c>
      <c r="B98" s="124"/>
      <c r="C98" s="12"/>
      <c r="D98" s="26"/>
      <c r="E98" s="54"/>
      <c r="F98" s="54"/>
      <c r="G98" s="54"/>
      <c r="H98" s="54"/>
      <c r="I98" s="54"/>
      <c r="J98" s="54"/>
      <c r="K98" s="54"/>
      <c r="L98" s="54"/>
      <c r="M98" s="54"/>
      <c r="N98" s="54"/>
    </row>
    <row r="99" spans="1:14" ht="16.5" customHeight="1">
      <c r="A99" s="36" t="s">
        <v>151</v>
      </c>
      <c r="B99" s="128" t="s">
        <v>120</v>
      </c>
      <c r="C99" s="49" t="s">
        <v>152</v>
      </c>
      <c r="D99" s="46" t="s">
        <v>153</v>
      </c>
      <c r="E99" s="54"/>
      <c r="F99" s="54"/>
      <c r="G99" s="54"/>
      <c r="H99" s="54"/>
      <c r="I99" s="54"/>
      <c r="J99" s="54"/>
      <c r="K99" s="54"/>
      <c r="L99" s="54"/>
      <c r="M99" s="54"/>
      <c r="N99" s="54"/>
    </row>
    <row r="100" spans="1:14" ht="16.5" customHeight="1">
      <c r="A100" s="36" t="s">
        <v>151</v>
      </c>
      <c r="B100" s="128" t="s">
        <v>120</v>
      </c>
      <c r="C100" s="49" t="s">
        <v>154</v>
      </c>
      <c r="D100" s="46" t="s">
        <v>155</v>
      </c>
      <c r="E100" s="54"/>
      <c r="F100" s="54"/>
      <c r="G100" s="54"/>
      <c r="H100" s="54"/>
      <c r="I100" s="54"/>
      <c r="J100" s="54"/>
      <c r="K100" s="54"/>
      <c r="L100" s="54"/>
      <c r="M100" s="54"/>
      <c r="N100" s="54"/>
    </row>
    <row r="101" spans="1:14" ht="16.5" customHeight="1">
      <c r="A101" s="36" t="s">
        <v>151</v>
      </c>
      <c r="B101" s="128" t="s">
        <v>120</v>
      </c>
      <c r="C101" s="49" t="s">
        <v>156</v>
      </c>
      <c r="D101" s="46" t="s">
        <v>157</v>
      </c>
      <c r="E101" s="54"/>
      <c r="F101" s="54"/>
      <c r="G101" s="54"/>
      <c r="H101" s="54"/>
      <c r="I101" s="54"/>
      <c r="J101" s="54"/>
      <c r="K101" s="54"/>
      <c r="L101" s="54"/>
      <c r="M101" s="54"/>
      <c r="N101" s="54"/>
    </row>
    <row r="102" spans="1:14" ht="16.5" customHeight="1">
      <c r="A102" s="36" t="s">
        <v>151</v>
      </c>
      <c r="B102" s="128" t="s">
        <v>120</v>
      </c>
      <c r="C102" s="49" t="s">
        <v>158</v>
      </c>
      <c r="D102" s="46" t="s">
        <v>159</v>
      </c>
      <c r="E102" s="54"/>
      <c r="F102" s="54"/>
      <c r="G102" s="54"/>
      <c r="H102" s="54"/>
      <c r="I102" s="54"/>
      <c r="J102" s="54"/>
      <c r="K102" s="54"/>
      <c r="L102" s="54"/>
      <c r="M102" s="54"/>
      <c r="N102" s="54"/>
    </row>
    <row r="103" spans="1:14" ht="16.5" customHeight="1">
      <c r="A103" s="36" t="s">
        <v>151</v>
      </c>
      <c r="B103" s="128" t="s">
        <v>120</v>
      </c>
      <c r="C103" s="49" t="s">
        <v>160</v>
      </c>
      <c r="D103" s="46" t="s">
        <v>161</v>
      </c>
      <c r="E103" s="54"/>
      <c r="F103" s="54"/>
      <c r="G103" s="54"/>
      <c r="H103" s="54"/>
      <c r="I103" s="54"/>
      <c r="J103" s="54"/>
      <c r="K103" s="54"/>
      <c r="L103" s="54"/>
      <c r="M103" s="54"/>
      <c r="N103" s="54"/>
    </row>
    <row r="104" spans="1:14" ht="16.5" customHeight="1">
      <c r="A104" s="36" t="s">
        <v>151</v>
      </c>
      <c r="B104" s="128" t="s">
        <v>120</v>
      </c>
      <c r="C104" s="49" t="s">
        <v>162</v>
      </c>
      <c r="D104" s="46" t="s">
        <v>163</v>
      </c>
      <c r="E104" s="54"/>
      <c r="F104" s="54"/>
      <c r="G104" s="54"/>
      <c r="H104" s="54"/>
      <c r="I104" s="54"/>
      <c r="J104" s="54"/>
      <c r="K104" s="54"/>
      <c r="L104" s="54"/>
      <c r="M104" s="54"/>
      <c r="N104" s="54"/>
    </row>
    <row r="105" spans="1:14" ht="16.5" customHeight="1">
      <c r="A105" s="36" t="s">
        <v>151</v>
      </c>
      <c r="B105" s="128" t="s">
        <v>120</v>
      </c>
      <c r="C105" s="49" t="s">
        <v>164</v>
      </c>
      <c r="D105" s="46" t="s">
        <v>165</v>
      </c>
      <c r="E105" s="54"/>
      <c r="F105" s="54"/>
      <c r="G105" s="54"/>
      <c r="H105" s="54"/>
      <c r="I105" s="54"/>
      <c r="J105" s="54"/>
      <c r="K105" s="54"/>
      <c r="L105" s="54"/>
      <c r="M105" s="54"/>
      <c r="N105" s="54"/>
    </row>
    <row r="106" spans="1:14" ht="16.5" customHeight="1">
      <c r="A106" s="36" t="s">
        <v>151</v>
      </c>
      <c r="B106" s="128" t="s">
        <v>120</v>
      </c>
      <c r="C106" s="49" t="s">
        <v>166</v>
      </c>
      <c r="D106" s="46" t="s">
        <v>167</v>
      </c>
      <c r="E106" s="54"/>
      <c r="F106" s="54"/>
      <c r="G106" s="54"/>
      <c r="H106" s="54"/>
      <c r="I106" s="54"/>
      <c r="J106" s="54"/>
      <c r="K106" s="54"/>
      <c r="L106" s="54"/>
      <c r="M106" s="54"/>
      <c r="N106" s="54"/>
    </row>
    <row r="107" spans="1:14" ht="16.5" customHeight="1">
      <c r="A107" s="36" t="s">
        <v>151</v>
      </c>
      <c r="B107" s="128" t="s">
        <v>120</v>
      </c>
      <c r="C107" s="49" t="s">
        <v>168</v>
      </c>
      <c r="D107" s="46" t="s">
        <v>169</v>
      </c>
      <c r="E107" s="54"/>
      <c r="F107" s="54"/>
      <c r="G107" s="54"/>
      <c r="H107" s="54"/>
      <c r="I107" s="54"/>
      <c r="J107" s="54"/>
      <c r="K107" s="54"/>
      <c r="L107" s="54"/>
      <c r="M107" s="54"/>
      <c r="N107" s="54"/>
    </row>
    <row r="108" spans="1:14" ht="16.5" customHeight="1">
      <c r="A108" s="36" t="s">
        <v>151</v>
      </c>
      <c r="B108" s="128" t="s">
        <v>120</v>
      </c>
      <c r="C108" s="49" t="s">
        <v>170</v>
      </c>
      <c r="D108" s="46" t="s">
        <v>171</v>
      </c>
      <c r="E108" s="54"/>
      <c r="F108" s="54"/>
      <c r="G108" s="54"/>
      <c r="H108" s="54"/>
      <c r="I108" s="54"/>
      <c r="J108" s="54"/>
      <c r="K108" s="54"/>
      <c r="L108" s="54"/>
      <c r="M108" s="54"/>
      <c r="N108" s="54"/>
    </row>
    <row r="109" spans="1:14" ht="16.5" customHeight="1">
      <c r="A109" s="36" t="s">
        <v>151</v>
      </c>
      <c r="B109" s="128" t="s">
        <v>120</v>
      </c>
      <c r="C109" s="49" t="s">
        <v>172</v>
      </c>
      <c r="D109" s="46" t="s">
        <v>173</v>
      </c>
      <c r="E109" s="54"/>
      <c r="F109" s="54"/>
      <c r="G109" s="54"/>
      <c r="H109" s="54"/>
      <c r="I109" s="54"/>
      <c r="J109" s="54"/>
      <c r="K109" s="54"/>
      <c r="L109" s="54"/>
      <c r="M109" s="54"/>
      <c r="N109" s="54"/>
    </row>
    <row r="110" spans="1:14" ht="16.5" customHeight="1">
      <c r="A110" s="25" t="s">
        <v>174</v>
      </c>
      <c r="B110" s="124"/>
      <c r="C110" s="12"/>
      <c r="D110" s="26"/>
      <c r="E110" s="54"/>
      <c r="F110" s="54"/>
      <c r="G110" s="54"/>
      <c r="H110" s="54"/>
      <c r="I110" s="54"/>
      <c r="J110" s="54"/>
      <c r="K110" s="54"/>
      <c r="L110" s="54"/>
      <c r="M110" s="54"/>
      <c r="N110" s="54"/>
    </row>
    <row r="111" spans="1:14" ht="16.5" customHeight="1">
      <c r="A111" s="36" t="s">
        <v>175</v>
      </c>
      <c r="B111" s="128" t="s">
        <v>176</v>
      </c>
      <c r="C111" s="49">
        <v>11020</v>
      </c>
      <c r="D111" s="46" t="s">
        <v>177</v>
      </c>
      <c r="E111" s="54"/>
      <c r="F111" s="54"/>
      <c r="G111" s="54"/>
      <c r="H111" s="54"/>
      <c r="I111" s="54"/>
      <c r="J111" s="54"/>
      <c r="K111" s="54"/>
      <c r="L111" s="54"/>
      <c r="M111" s="54"/>
      <c r="N111" s="54"/>
    </row>
    <row r="112" spans="1:14" ht="16.5" customHeight="1">
      <c r="A112" s="36" t="s">
        <v>175</v>
      </c>
      <c r="B112" s="128" t="s">
        <v>176</v>
      </c>
      <c r="C112" s="49">
        <v>11030</v>
      </c>
      <c r="D112" s="46" t="s">
        <v>178</v>
      </c>
      <c r="E112" s="54"/>
      <c r="F112" s="54"/>
      <c r="G112" s="54"/>
      <c r="H112" s="54"/>
      <c r="I112" s="54"/>
      <c r="J112" s="54"/>
      <c r="K112" s="54"/>
      <c r="L112" s="54"/>
      <c r="M112" s="54"/>
      <c r="N112" s="54"/>
    </row>
    <row r="113" spans="1:14" ht="16.5" customHeight="1">
      <c r="A113" s="36" t="s">
        <v>175</v>
      </c>
      <c r="B113" s="128" t="s">
        <v>176</v>
      </c>
      <c r="C113" s="49">
        <v>11050</v>
      </c>
      <c r="D113" s="46" t="s">
        <v>179</v>
      </c>
      <c r="E113" s="54"/>
      <c r="F113" s="54"/>
      <c r="G113" s="54"/>
      <c r="H113" s="54"/>
      <c r="I113" s="54"/>
      <c r="J113" s="54"/>
      <c r="K113" s="54"/>
      <c r="L113" s="54"/>
      <c r="M113" s="54"/>
      <c r="N113" s="54"/>
    </row>
    <row r="114" spans="1:14" ht="16.5" customHeight="1">
      <c r="A114" s="36" t="s">
        <v>175</v>
      </c>
      <c r="B114" s="128" t="s">
        <v>176</v>
      </c>
      <c r="C114" s="49">
        <v>11080</v>
      </c>
      <c r="D114" s="46" t="s">
        <v>180</v>
      </c>
      <c r="E114" s="54"/>
      <c r="F114" s="54"/>
      <c r="G114" s="54"/>
      <c r="H114" s="54"/>
      <c r="I114" s="54"/>
      <c r="J114" s="54"/>
      <c r="K114" s="54"/>
      <c r="L114" s="54"/>
      <c r="M114" s="54"/>
      <c r="N114" s="54"/>
    </row>
    <row r="115" spans="1:14" ht="16.5" customHeight="1">
      <c r="A115" s="36" t="s">
        <v>175</v>
      </c>
      <c r="B115" s="128" t="s">
        <v>176</v>
      </c>
      <c r="C115" s="49">
        <v>11090</v>
      </c>
      <c r="D115" s="46" t="s">
        <v>181</v>
      </c>
      <c r="E115" s="54"/>
      <c r="F115" s="54"/>
      <c r="G115" s="54"/>
      <c r="H115" s="54"/>
      <c r="I115" s="54"/>
      <c r="J115" s="54"/>
      <c r="K115" s="54"/>
      <c r="L115" s="54"/>
      <c r="M115" s="54"/>
      <c r="N115" s="54"/>
    </row>
    <row r="116" spans="1:14" ht="16.5" customHeight="1">
      <c r="A116" s="36" t="s">
        <v>175</v>
      </c>
      <c r="B116" s="128" t="s">
        <v>176</v>
      </c>
      <c r="C116" s="49">
        <v>11100</v>
      </c>
      <c r="D116" s="46" t="s">
        <v>182</v>
      </c>
      <c r="E116" s="54"/>
      <c r="F116" s="54"/>
      <c r="G116" s="54"/>
      <c r="H116" s="54"/>
      <c r="I116" s="54"/>
      <c r="J116" s="54"/>
      <c r="K116" s="54"/>
      <c r="L116" s="54"/>
      <c r="M116" s="54"/>
      <c r="N116" s="54"/>
    </row>
    <row r="117" spans="1:14" ht="16.5" customHeight="1">
      <c r="A117" s="36" t="s">
        <v>175</v>
      </c>
      <c r="B117" s="128" t="s">
        <v>176</v>
      </c>
      <c r="C117" s="49">
        <v>11110</v>
      </c>
      <c r="D117" s="46" t="s">
        <v>183</v>
      </c>
      <c r="E117" s="54"/>
      <c r="F117" s="54"/>
      <c r="G117" s="54"/>
      <c r="H117" s="54"/>
      <c r="I117" s="54"/>
      <c r="J117" s="54"/>
      <c r="K117" s="54"/>
      <c r="L117" s="54"/>
      <c r="M117" s="54"/>
      <c r="N117" s="54"/>
    </row>
    <row r="118" spans="1:14" ht="16.5" customHeight="1">
      <c r="A118" s="36" t="s">
        <v>175</v>
      </c>
      <c r="B118" s="128" t="s">
        <v>176</v>
      </c>
      <c r="C118" s="49">
        <v>11120</v>
      </c>
      <c r="D118" s="46" t="s">
        <v>184</v>
      </c>
      <c r="E118" s="54"/>
      <c r="F118" s="54"/>
      <c r="G118" s="54"/>
      <c r="H118" s="54"/>
      <c r="I118" s="54"/>
      <c r="J118" s="54"/>
      <c r="K118" s="54"/>
      <c r="L118" s="54"/>
      <c r="M118" s="54"/>
      <c r="N118" s="54"/>
    </row>
    <row r="119" spans="1:14" ht="16.5" customHeight="1">
      <c r="A119" s="36" t="s">
        <v>175</v>
      </c>
      <c r="B119" s="128" t="s">
        <v>176</v>
      </c>
      <c r="C119" s="49">
        <v>11140</v>
      </c>
      <c r="D119" s="46" t="s">
        <v>185</v>
      </c>
      <c r="E119" s="54"/>
      <c r="F119" s="54"/>
      <c r="G119" s="54"/>
      <c r="H119" s="54"/>
      <c r="I119" s="54"/>
      <c r="J119" s="54"/>
      <c r="K119" s="54"/>
      <c r="L119" s="54"/>
      <c r="M119" s="54"/>
      <c r="N119" s="54"/>
    </row>
    <row r="120" spans="1:14" ht="16.5" customHeight="1">
      <c r="A120" s="36" t="s">
        <v>175</v>
      </c>
      <c r="B120" s="128" t="s">
        <v>176</v>
      </c>
      <c r="C120" s="49">
        <v>11680</v>
      </c>
      <c r="D120" s="46" t="s">
        <v>186</v>
      </c>
      <c r="E120" s="54"/>
      <c r="F120" s="54"/>
      <c r="G120" s="54"/>
      <c r="H120" s="54"/>
      <c r="I120" s="54"/>
      <c r="J120" s="54"/>
      <c r="K120" s="54"/>
      <c r="L120" s="54"/>
      <c r="M120" s="54"/>
      <c r="N120" s="54"/>
    </row>
    <row r="121" spans="1:14" ht="16.5" customHeight="1">
      <c r="A121" s="36" t="s">
        <v>175</v>
      </c>
      <c r="B121" s="128" t="s">
        <v>176</v>
      </c>
      <c r="C121" s="49">
        <v>11710</v>
      </c>
      <c r="D121" s="46" t="s">
        <v>187</v>
      </c>
      <c r="E121" s="54"/>
      <c r="F121" s="54"/>
      <c r="G121" s="54"/>
      <c r="H121" s="54"/>
      <c r="I121" s="54"/>
      <c r="J121" s="54"/>
      <c r="K121" s="54"/>
      <c r="L121" s="54"/>
      <c r="M121" s="54"/>
      <c r="N121" s="54"/>
    </row>
    <row r="122" spans="1:14" ht="16.5" customHeight="1">
      <c r="A122" s="36" t="s">
        <v>175</v>
      </c>
      <c r="B122" s="128" t="s">
        <v>176</v>
      </c>
      <c r="C122" s="49">
        <v>11720</v>
      </c>
      <c r="D122" s="108" t="s">
        <v>188</v>
      </c>
      <c r="E122" s="54"/>
      <c r="F122" s="54"/>
      <c r="G122" s="54"/>
      <c r="H122" s="54"/>
      <c r="I122" s="54"/>
      <c r="J122" s="54"/>
      <c r="K122" s="54"/>
      <c r="L122" s="54"/>
      <c r="M122" s="54"/>
      <c r="N122" s="54"/>
    </row>
    <row r="123" spans="1:14" ht="16.5" customHeight="1">
      <c r="A123" s="36" t="s">
        <v>175</v>
      </c>
      <c r="B123" s="128" t="s">
        <v>176</v>
      </c>
      <c r="C123" s="49">
        <v>11770</v>
      </c>
      <c r="D123" s="46" t="s">
        <v>189</v>
      </c>
      <c r="E123" s="54"/>
      <c r="F123" s="54"/>
      <c r="G123" s="54"/>
      <c r="H123" s="54"/>
      <c r="I123" s="54"/>
      <c r="J123" s="54"/>
      <c r="K123" s="54"/>
      <c r="L123" s="54"/>
      <c r="M123" s="54"/>
      <c r="N123" s="54"/>
    </row>
    <row r="124" spans="1:14" ht="16.5" customHeight="1">
      <c r="A124" s="36" t="s">
        <v>175</v>
      </c>
      <c r="B124" s="128" t="s">
        <v>176</v>
      </c>
      <c r="C124" s="49">
        <v>11775</v>
      </c>
      <c r="D124" s="46" t="s">
        <v>190</v>
      </c>
      <c r="E124" s="54"/>
      <c r="F124" s="54"/>
      <c r="G124" s="54"/>
      <c r="H124" s="54"/>
      <c r="I124" s="54"/>
      <c r="J124" s="54"/>
      <c r="K124" s="54"/>
      <c r="L124" s="54"/>
      <c r="M124" s="54"/>
      <c r="N124" s="54"/>
    </row>
    <row r="125" spans="1:14" ht="16.5" customHeight="1">
      <c r="A125" s="36" t="s">
        <v>175</v>
      </c>
      <c r="B125" s="128" t="s">
        <v>176</v>
      </c>
      <c r="C125" s="49">
        <v>32010</v>
      </c>
      <c r="D125" s="46" t="s">
        <v>191</v>
      </c>
      <c r="E125" s="54"/>
      <c r="F125" s="54"/>
      <c r="G125" s="54"/>
      <c r="H125" s="54"/>
      <c r="I125" s="54"/>
      <c r="J125" s="54"/>
      <c r="K125" s="54"/>
      <c r="L125" s="54"/>
      <c r="M125" s="54"/>
      <c r="N125" s="54"/>
    </row>
    <row r="126" spans="1:14" ht="16.5" customHeight="1">
      <c r="A126" s="36" t="s">
        <v>175</v>
      </c>
      <c r="B126" s="128" t="s">
        <v>176</v>
      </c>
      <c r="C126" s="49">
        <v>33020</v>
      </c>
      <c r="D126" s="46" t="s">
        <v>192</v>
      </c>
      <c r="E126" s="54"/>
      <c r="F126" s="54"/>
      <c r="G126" s="54"/>
      <c r="H126" s="54"/>
      <c r="I126" s="54"/>
      <c r="J126" s="54"/>
      <c r="K126" s="54"/>
      <c r="L126" s="54"/>
      <c r="M126" s="54"/>
      <c r="N126" s="54"/>
    </row>
    <row r="127" spans="1:14" ht="16.5" customHeight="1">
      <c r="A127" s="36" t="s">
        <v>175</v>
      </c>
      <c r="B127" s="128" t="s">
        <v>176</v>
      </c>
      <c r="C127" s="49">
        <v>40450</v>
      </c>
      <c r="D127" s="46" t="s">
        <v>193</v>
      </c>
      <c r="E127" s="54"/>
      <c r="F127" s="54"/>
      <c r="G127" s="54"/>
      <c r="H127" s="54"/>
      <c r="I127" s="54"/>
      <c r="J127" s="54"/>
      <c r="K127" s="54"/>
      <c r="L127" s="54"/>
      <c r="M127" s="54"/>
      <c r="N127" s="54"/>
    </row>
    <row r="128" spans="1:14" ht="16.5" customHeight="1">
      <c r="A128" s="36" t="s">
        <v>175</v>
      </c>
      <c r="B128" s="128" t="s">
        <v>176</v>
      </c>
      <c r="C128" s="49">
        <v>45010</v>
      </c>
      <c r="D128" s="46" t="s">
        <v>194</v>
      </c>
      <c r="E128" s="54"/>
      <c r="F128" s="54"/>
      <c r="G128" s="54"/>
      <c r="H128" s="54"/>
      <c r="I128" s="54"/>
      <c r="J128" s="54"/>
      <c r="K128" s="54"/>
      <c r="L128" s="54"/>
      <c r="M128" s="54"/>
      <c r="N128" s="54"/>
    </row>
    <row r="129" spans="1:14" ht="16.5" customHeight="1">
      <c r="A129" s="36" t="s">
        <v>175</v>
      </c>
      <c r="B129" s="128" t="s">
        <v>176</v>
      </c>
      <c r="C129" s="49">
        <v>45011</v>
      </c>
      <c r="D129" s="46" t="s">
        <v>195</v>
      </c>
      <c r="E129" s="54"/>
      <c r="F129" s="54"/>
      <c r="G129" s="54"/>
      <c r="H129" s="54"/>
      <c r="I129" s="54"/>
      <c r="J129" s="54"/>
      <c r="K129" s="54"/>
      <c r="L129" s="54"/>
      <c r="M129" s="54"/>
      <c r="N129" s="54"/>
    </row>
    <row r="130" spans="1:14" ht="16.5" customHeight="1">
      <c r="A130" s="36" t="s">
        <v>175</v>
      </c>
      <c r="B130" s="128" t="s">
        <v>176</v>
      </c>
      <c r="C130" s="49">
        <v>60120</v>
      </c>
      <c r="D130" s="46" t="s">
        <v>196</v>
      </c>
      <c r="E130" s="54"/>
      <c r="F130" s="54"/>
      <c r="G130" s="54"/>
      <c r="H130" s="54"/>
      <c r="I130" s="54"/>
      <c r="J130" s="54"/>
      <c r="K130" s="54"/>
      <c r="L130" s="54"/>
      <c r="M130" s="54"/>
      <c r="N130" s="54"/>
    </row>
    <row r="131" spans="1:14" ht="16.5" customHeight="1">
      <c r="A131" s="25" t="s">
        <v>197</v>
      </c>
      <c r="B131" s="124"/>
      <c r="C131" s="12"/>
      <c r="D131" s="26"/>
      <c r="E131" s="54"/>
      <c r="F131" s="54"/>
      <c r="G131" s="54"/>
      <c r="H131" s="54"/>
      <c r="I131" s="54"/>
      <c r="J131" s="54"/>
      <c r="K131" s="54"/>
      <c r="L131" s="54"/>
      <c r="M131" s="54"/>
      <c r="N131" s="54"/>
    </row>
    <row r="132" spans="1:14" ht="16.5" customHeight="1">
      <c r="A132" s="55" t="s">
        <v>198</v>
      </c>
      <c r="B132" s="126" t="s">
        <v>176</v>
      </c>
      <c r="C132" s="141">
        <v>11150</v>
      </c>
      <c r="D132" s="56" t="s">
        <v>199</v>
      </c>
      <c r="E132" s="54"/>
      <c r="F132" s="54"/>
      <c r="G132" s="54"/>
      <c r="H132" s="54"/>
      <c r="I132" s="54"/>
      <c r="J132" s="54"/>
      <c r="K132" s="54"/>
      <c r="L132" s="54"/>
      <c r="M132" s="54"/>
      <c r="N132" s="54"/>
    </row>
    <row r="133" spans="1:14" ht="16.5" customHeight="1">
      <c r="A133" s="57" t="s">
        <v>198</v>
      </c>
      <c r="B133" s="130" t="s">
        <v>176</v>
      </c>
      <c r="C133" s="147">
        <v>73621</v>
      </c>
      <c r="D133" s="48" t="s">
        <v>200</v>
      </c>
      <c r="E133" s="54"/>
      <c r="F133" s="54"/>
      <c r="G133" s="54"/>
      <c r="H133" s="54"/>
      <c r="I133" s="54"/>
      <c r="J133" s="54"/>
      <c r="K133" s="54"/>
      <c r="L133" s="54"/>
      <c r="M133" s="54"/>
      <c r="N133" s="54"/>
    </row>
    <row r="134" spans="1:14" ht="16.5" customHeight="1">
      <c r="A134" s="25" t="s">
        <v>201</v>
      </c>
      <c r="B134" s="124"/>
      <c r="C134" s="12"/>
      <c r="D134" s="26"/>
      <c r="E134" s="54"/>
      <c r="F134" s="54"/>
      <c r="G134" s="54"/>
      <c r="H134" s="54"/>
      <c r="I134" s="54"/>
      <c r="J134" s="54"/>
      <c r="K134" s="54"/>
      <c r="L134" s="54"/>
      <c r="M134" s="54"/>
      <c r="N134" s="54"/>
    </row>
    <row r="135" spans="1:14" ht="16.5" customHeight="1">
      <c r="A135" s="55" t="s">
        <v>202</v>
      </c>
      <c r="B135" s="126" t="s">
        <v>176</v>
      </c>
      <c r="C135" s="141">
        <v>47733</v>
      </c>
      <c r="D135" s="56" t="s">
        <v>203</v>
      </c>
      <c r="E135" s="54"/>
      <c r="F135" s="54"/>
      <c r="G135" s="54"/>
      <c r="H135" s="54"/>
      <c r="I135" s="54"/>
      <c r="J135" s="54"/>
      <c r="K135" s="54"/>
      <c r="L135" s="54"/>
      <c r="M135" s="54"/>
      <c r="N135" s="54"/>
    </row>
    <row r="136" spans="1:14" ht="16.5" customHeight="1">
      <c r="A136" s="36" t="s">
        <v>202</v>
      </c>
      <c r="B136" s="127" t="s">
        <v>176</v>
      </c>
      <c r="C136" s="161">
        <v>73622</v>
      </c>
      <c r="D136" s="46" t="s">
        <v>204</v>
      </c>
      <c r="E136" s="54"/>
      <c r="F136" s="54"/>
      <c r="G136" s="54"/>
      <c r="H136" s="54"/>
      <c r="I136" s="54"/>
      <c r="J136" s="54"/>
      <c r="K136" s="54"/>
      <c r="L136" s="54"/>
      <c r="M136" s="54"/>
      <c r="N136" s="54"/>
    </row>
    <row r="137" spans="1:14" ht="16.5" customHeight="1">
      <c r="A137" s="62" t="s">
        <v>205</v>
      </c>
      <c r="B137" s="131" t="s">
        <v>176</v>
      </c>
      <c r="C137" s="163">
        <v>73052</v>
      </c>
      <c r="D137" s="102" t="s">
        <v>206</v>
      </c>
      <c r="E137" s="54"/>
      <c r="F137" s="54"/>
      <c r="G137" s="54"/>
      <c r="H137" s="54"/>
      <c r="I137" s="54"/>
      <c r="J137" s="54"/>
      <c r="K137" s="54"/>
      <c r="L137" s="54"/>
      <c r="M137" s="54"/>
      <c r="N137" s="54"/>
    </row>
    <row r="138" spans="1:14" ht="16.5" customHeight="1">
      <c r="A138" s="25" t="s">
        <v>207</v>
      </c>
      <c r="B138" s="124"/>
      <c r="C138" s="12"/>
      <c r="D138" s="26"/>
      <c r="E138" s="54"/>
      <c r="F138" s="54"/>
      <c r="G138" s="54"/>
      <c r="H138" s="54"/>
      <c r="I138" s="54"/>
      <c r="J138" s="54"/>
      <c r="K138" s="54"/>
      <c r="L138" s="54"/>
      <c r="M138" s="54"/>
      <c r="N138" s="54"/>
    </row>
    <row r="139" spans="1:14" ht="16.5" customHeight="1">
      <c r="A139" s="36" t="s">
        <v>208</v>
      </c>
      <c r="B139" s="128" t="s">
        <v>176</v>
      </c>
      <c r="C139" s="49">
        <v>11170</v>
      </c>
      <c r="D139" s="46" t="s">
        <v>209</v>
      </c>
      <c r="E139" s="54"/>
      <c r="F139" s="54"/>
      <c r="G139" s="54"/>
      <c r="H139" s="54"/>
      <c r="I139" s="54"/>
      <c r="J139" s="54"/>
      <c r="K139" s="54"/>
      <c r="L139" s="54"/>
      <c r="M139" s="54"/>
      <c r="N139" s="54"/>
    </row>
    <row r="140" spans="1:14" ht="16.5" customHeight="1">
      <c r="A140" s="57" t="s">
        <v>208</v>
      </c>
      <c r="B140" s="130" t="s">
        <v>176</v>
      </c>
      <c r="C140" s="147">
        <v>73623</v>
      </c>
      <c r="D140" s="48" t="s">
        <v>210</v>
      </c>
      <c r="E140" s="54"/>
      <c r="F140" s="54"/>
      <c r="G140" s="54"/>
      <c r="H140" s="54"/>
      <c r="I140" s="54"/>
      <c r="J140" s="54"/>
      <c r="K140" s="54"/>
      <c r="L140" s="54"/>
      <c r="M140" s="54"/>
      <c r="N140" s="54"/>
    </row>
    <row r="141" spans="1:14" ht="16.5" customHeight="1">
      <c r="A141" s="25" t="s">
        <v>211</v>
      </c>
      <c r="B141" s="124"/>
      <c r="C141" s="12"/>
      <c r="D141" s="26"/>
      <c r="E141" s="54"/>
      <c r="F141" s="54"/>
      <c r="G141" s="54"/>
      <c r="H141" s="54"/>
      <c r="I141" s="54"/>
      <c r="J141" s="54"/>
      <c r="K141" s="54"/>
      <c r="L141" s="54"/>
      <c r="M141" s="54"/>
      <c r="N141" s="54"/>
    </row>
    <row r="142" spans="1:14" ht="16.5" customHeight="1">
      <c r="A142" s="55" t="s">
        <v>212</v>
      </c>
      <c r="B142" s="126" t="s">
        <v>213</v>
      </c>
      <c r="C142" s="141">
        <v>20060</v>
      </c>
      <c r="D142" s="56" t="s">
        <v>214</v>
      </c>
      <c r="E142" s="54"/>
      <c r="F142" s="54"/>
      <c r="G142" s="54"/>
      <c r="H142" s="54"/>
      <c r="I142" s="54"/>
      <c r="J142" s="54"/>
      <c r="K142" s="54"/>
      <c r="L142" s="54"/>
      <c r="M142" s="54"/>
      <c r="N142" s="54"/>
    </row>
    <row r="143" spans="1:14" ht="16.5" customHeight="1">
      <c r="A143" s="57" t="s">
        <v>212</v>
      </c>
      <c r="B143" s="130" t="s">
        <v>213</v>
      </c>
      <c r="C143" s="147">
        <v>73624</v>
      </c>
      <c r="D143" s="48" t="s">
        <v>215</v>
      </c>
      <c r="E143" s="54"/>
      <c r="F143" s="54"/>
      <c r="G143" s="54"/>
      <c r="H143" s="54"/>
      <c r="I143" s="54"/>
      <c r="J143" s="54"/>
      <c r="K143" s="54"/>
      <c r="L143" s="54"/>
      <c r="M143" s="54"/>
      <c r="N143" s="54"/>
    </row>
    <row r="144" spans="1:14" ht="16.5" customHeight="1">
      <c r="A144" s="25" t="s">
        <v>216</v>
      </c>
      <c r="B144" s="124"/>
      <c r="C144" s="12"/>
      <c r="D144" s="26"/>
      <c r="E144" s="54"/>
      <c r="F144" s="54"/>
      <c r="G144" s="54"/>
      <c r="H144" s="54"/>
      <c r="I144" s="54"/>
      <c r="J144" s="54"/>
      <c r="K144" s="54"/>
      <c r="L144" s="54"/>
      <c r="M144" s="54"/>
      <c r="N144" s="54"/>
    </row>
    <row r="145" spans="1:14" ht="16.5" customHeight="1">
      <c r="A145" s="55" t="s">
        <v>217</v>
      </c>
      <c r="B145" s="126" t="s">
        <v>213</v>
      </c>
      <c r="C145" s="141">
        <v>20110</v>
      </c>
      <c r="D145" s="56" t="s">
        <v>218</v>
      </c>
      <c r="E145" s="54"/>
      <c r="F145" s="54"/>
      <c r="G145" s="54"/>
      <c r="H145" s="54"/>
      <c r="I145" s="54"/>
      <c r="J145" s="54"/>
      <c r="K145" s="54"/>
      <c r="L145" s="54"/>
      <c r="M145" s="54"/>
      <c r="N145" s="54"/>
    </row>
    <row r="146" spans="1:14" ht="16.5" customHeight="1">
      <c r="A146" s="57" t="s">
        <v>217</v>
      </c>
      <c r="B146" s="130" t="s">
        <v>213</v>
      </c>
      <c r="C146" s="147">
        <v>73625</v>
      </c>
      <c r="D146" s="48" t="s">
        <v>219</v>
      </c>
      <c r="E146" s="54"/>
      <c r="F146" s="54"/>
      <c r="G146" s="54"/>
      <c r="H146" s="54"/>
      <c r="I146" s="54"/>
      <c r="J146" s="54"/>
      <c r="K146" s="54"/>
      <c r="L146" s="54"/>
      <c r="M146" s="54"/>
      <c r="N146" s="54"/>
    </row>
    <row r="147" spans="1:14" ht="16.5" customHeight="1">
      <c r="A147" s="25" t="s">
        <v>220</v>
      </c>
      <c r="B147" s="124"/>
      <c r="C147" s="12"/>
      <c r="D147" s="26"/>
      <c r="E147" s="54"/>
      <c r="F147" s="54"/>
      <c r="G147" s="54"/>
      <c r="H147" s="54"/>
      <c r="I147" s="54"/>
      <c r="J147" s="54"/>
      <c r="K147" s="54"/>
      <c r="L147" s="54"/>
      <c r="M147" s="54"/>
      <c r="N147" s="54"/>
    </row>
    <row r="148" spans="1:14" ht="16.5" customHeight="1">
      <c r="A148" s="55" t="s">
        <v>221</v>
      </c>
      <c r="B148" s="126" t="s">
        <v>213</v>
      </c>
      <c r="C148" s="141">
        <v>25020</v>
      </c>
      <c r="D148" s="56" t="s">
        <v>222</v>
      </c>
      <c r="E148" s="54"/>
      <c r="F148" s="54"/>
      <c r="G148" s="54"/>
      <c r="H148" s="54"/>
      <c r="I148" s="54"/>
      <c r="J148" s="54"/>
      <c r="K148" s="54"/>
      <c r="L148" s="54"/>
      <c r="M148" s="54"/>
      <c r="N148" s="54"/>
    </row>
    <row r="149" spans="1:14" ht="16.5" customHeight="1">
      <c r="A149" s="57" t="s">
        <v>221</v>
      </c>
      <c r="B149" s="130" t="s">
        <v>213</v>
      </c>
      <c r="C149" s="147">
        <v>73626</v>
      </c>
      <c r="D149" s="48" t="s">
        <v>223</v>
      </c>
      <c r="E149" s="54"/>
      <c r="F149" s="54"/>
      <c r="G149" s="54"/>
      <c r="H149" s="54"/>
      <c r="I149" s="54"/>
      <c r="J149" s="54"/>
      <c r="K149" s="54"/>
      <c r="L149" s="54"/>
      <c r="M149" s="54"/>
      <c r="N149" s="54"/>
    </row>
    <row r="150" spans="1:14" ht="16.5" customHeight="1">
      <c r="A150" s="25" t="s">
        <v>224</v>
      </c>
      <c r="B150" s="124"/>
      <c r="C150" s="12"/>
      <c r="D150" s="26"/>
      <c r="E150" s="54"/>
      <c r="F150" s="54"/>
      <c r="G150" s="54"/>
      <c r="H150" s="54"/>
      <c r="I150" s="54"/>
      <c r="J150" s="54"/>
      <c r="K150" s="54"/>
      <c r="L150" s="54"/>
      <c r="M150" s="54"/>
      <c r="N150" s="54"/>
    </row>
    <row r="151" spans="1:14" ht="16.5" customHeight="1">
      <c r="A151" s="36" t="s">
        <v>225</v>
      </c>
      <c r="B151" s="128" t="s">
        <v>213</v>
      </c>
      <c r="C151" s="49">
        <v>22700</v>
      </c>
      <c r="D151" s="46" t="s">
        <v>226</v>
      </c>
      <c r="E151" s="54"/>
      <c r="F151" s="54"/>
      <c r="G151" s="54"/>
      <c r="H151" s="54"/>
      <c r="I151" s="54"/>
      <c r="J151" s="54"/>
      <c r="K151" s="54"/>
      <c r="L151" s="54"/>
      <c r="M151" s="54"/>
      <c r="N151" s="54"/>
    </row>
    <row r="152" spans="1:14" ht="16.5" customHeight="1">
      <c r="A152" s="25" t="s">
        <v>227</v>
      </c>
      <c r="B152" s="124"/>
      <c r="C152" s="12"/>
      <c r="D152" s="26"/>
      <c r="E152" s="54"/>
      <c r="F152" s="54"/>
      <c r="G152" s="54"/>
      <c r="H152" s="54"/>
      <c r="I152" s="54"/>
      <c r="J152" s="54"/>
      <c r="K152" s="54"/>
      <c r="L152" s="54"/>
      <c r="M152" s="54"/>
      <c r="N152" s="54"/>
    </row>
    <row r="153" spans="1:14" ht="16.5" customHeight="1">
      <c r="A153" s="36" t="s">
        <v>228</v>
      </c>
      <c r="B153" s="128" t="s">
        <v>213</v>
      </c>
      <c r="C153" s="49">
        <v>21010</v>
      </c>
      <c r="D153" s="46" t="s">
        <v>229</v>
      </c>
      <c r="E153" s="54"/>
      <c r="F153" s="54"/>
      <c r="G153" s="54"/>
      <c r="H153" s="54"/>
      <c r="I153" s="54"/>
      <c r="J153" s="54"/>
      <c r="K153" s="54"/>
      <c r="L153" s="54"/>
      <c r="M153" s="54"/>
      <c r="N153" s="54"/>
    </row>
    <row r="154" spans="1:14" ht="16.5" customHeight="1">
      <c r="A154" s="36" t="s">
        <v>228</v>
      </c>
      <c r="B154" s="128" t="s">
        <v>213</v>
      </c>
      <c r="C154" s="49">
        <v>21020</v>
      </c>
      <c r="D154" s="46" t="s">
        <v>230</v>
      </c>
      <c r="E154" s="54"/>
      <c r="F154" s="54"/>
      <c r="G154" s="54"/>
      <c r="H154" s="54"/>
      <c r="I154" s="54"/>
      <c r="J154" s="54"/>
      <c r="K154" s="54"/>
      <c r="L154" s="54"/>
      <c r="M154" s="54"/>
      <c r="N154" s="54"/>
    </row>
    <row r="155" spans="1:14" ht="16.5" customHeight="1">
      <c r="A155" s="36" t="s">
        <v>228</v>
      </c>
      <c r="B155" s="127" t="s">
        <v>213</v>
      </c>
      <c r="C155" s="153">
        <v>21030</v>
      </c>
      <c r="D155" s="46" t="s">
        <v>231</v>
      </c>
      <c r="E155" s="54"/>
      <c r="F155" s="54"/>
      <c r="G155" s="54"/>
      <c r="H155" s="54"/>
      <c r="I155" s="54"/>
      <c r="J155" s="54"/>
      <c r="K155" s="54"/>
      <c r="L155" s="54"/>
      <c r="M155" s="54"/>
      <c r="N155" s="54"/>
    </row>
    <row r="156" spans="1:14" ht="16.5" customHeight="1">
      <c r="A156" s="57" t="s">
        <v>228</v>
      </c>
      <c r="B156" s="130" t="s">
        <v>213</v>
      </c>
      <c r="C156" s="147">
        <v>30070</v>
      </c>
      <c r="D156" s="48" t="s">
        <v>232</v>
      </c>
      <c r="E156" s="54"/>
      <c r="F156" s="54"/>
      <c r="G156" s="54"/>
      <c r="H156" s="54"/>
      <c r="I156" s="54"/>
      <c r="J156" s="54"/>
      <c r="K156" s="54"/>
      <c r="L156" s="54"/>
      <c r="M156" s="54"/>
      <c r="N156" s="54"/>
    </row>
    <row r="157" spans="1:14" ht="16.5" customHeight="1">
      <c r="A157" s="25" t="s">
        <v>233</v>
      </c>
      <c r="B157" s="124"/>
      <c r="C157" s="12"/>
      <c r="D157" s="26"/>
      <c r="E157" s="54"/>
      <c r="F157" s="54"/>
      <c r="G157" s="54"/>
      <c r="H157" s="54"/>
      <c r="I157" s="54"/>
      <c r="J157" s="54"/>
      <c r="K157" s="54"/>
      <c r="L157" s="54"/>
      <c r="M157" s="54"/>
      <c r="N157" s="54"/>
    </row>
    <row r="158" spans="1:14" ht="16.5" customHeight="1">
      <c r="A158" s="36" t="s">
        <v>234</v>
      </c>
      <c r="B158" s="128" t="s">
        <v>213</v>
      </c>
      <c r="C158" s="49">
        <v>22400</v>
      </c>
      <c r="D158" s="46" t="s">
        <v>235</v>
      </c>
      <c r="E158" s="54"/>
      <c r="F158" s="54"/>
      <c r="G158" s="54"/>
      <c r="H158" s="54"/>
      <c r="I158" s="54"/>
      <c r="J158" s="54"/>
      <c r="K158" s="54"/>
      <c r="L158" s="54"/>
      <c r="M158" s="54"/>
      <c r="N158" s="54"/>
    </row>
    <row r="159" spans="1:14" ht="16.5" customHeight="1">
      <c r="A159" s="25" t="s">
        <v>236</v>
      </c>
      <c r="B159" s="124"/>
      <c r="C159" s="12"/>
      <c r="D159" s="26"/>
      <c r="E159" s="54"/>
      <c r="F159" s="54"/>
      <c r="G159" s="54"/>
      <c r="H159" s="54"/>
      <c r="I159" s="54"/>
      <c r="J159" s="54"/>
      <c r="K159" s="54"/>
      <c r="L159" s="54"/>
      <c r="M159" s="54"/>
      <c r="N159" s="54"/>
    </row>
    <row r="160" spans="1:14" ht="16.5" customHeight="1">
      <c r="A160" s="36" t="s">
        <v>237</v>
      </c>
      <c r="B160" s="128" t="s">
        <v>213</v>
      </c>
      <c r="C160" s="49">
        <v>20200</v>
      </c>
      <c r="D160" s="46" t="s">
        <v>238</v>
      </c>
      <c r="E160" s="54"/>
      <c r="F160" s="54"/>
      <c r="G160" s="54"/>
      <c r="H160" s="54"/>
      <c r="I160" s="54"/>
      <c r="J160" s="54"/>
      <c r="K160" s="54"/>
      <c r="L160" s="54"/>
      <c r="M160" s="54"/>
      <c r="N160" s="54"/>
    </row>
    <row r="161" spans="1:14" ht="16.5" customHeight="1">
      <c r="A161" s="36" t="s">
        <v>237</v>
      </c>
      <c r="B161" s="128" t="s">
        <v>213</v>
      </c>
      <c r="C161" s="49">
        <v>22000</v>
      </c>
      <c r="D161" s="46" t="s">
        <v>239</v>
      </c>
      <c r="E161" s="54"/>
      <c r="F161" s="54"/>
      <c r="G161" s="54"/>
      <c r="H161" s="54"/>
      <c r="I161" s="54"/>
      <c r="J161" s="54"/>
      <c r="K161" s="54"/>
      <c r="L161" s="54"/>
      <c r="M161" s="54"/>
      <c r="N161" s="54"/>
    </row>
    <row r="162" spans="1:14" ht="16.5" customHeight="1">
      <c r="A162" s="36" t="s">
        <v>237</v>
      </c>
      <c r="B162" s="128" t="s">
        <v>213</v>
      </c>
      <c r="C162" s="49">
        <v>22030</v>
      </c>
      <c r="D162" s="46" t="s">
        <v>240</v>
      </c>
      <c r="E162" s="54"/>
      <c r="F162" s="54"/>
      <c r="G162" s="54"/>
      <c r="H162" s="54"/>
      <c r="I162" s="54"/>
      <c r="J162" s="54"/>
      <c r="K162" s="54"/>
      <c r="L162" s="54"/>
      <c r="M162" s="54"/>
      <c r="N162" s="54"/>
    </row>
    <row r="163" spans="1:14" ht="16.5" customHeight="1">
      <c r="A163" s="36" t="s">
        <v>237</v>
      </c>
      <c r="B163" s="128" t="s">
        <v>213</v>
      </c>
      <c r="C163" s="49">
        <v>22050</v>
      </c>
      <c r="D163" s="46" t="s">
        <v>241</v>
      </c>
      <c r="E163" s="54"/>
      <c r="F163" s="54"/>
      <c r="G163" s="54"/>
      <c r="H163" s="54"/>
      <c r="I163" s="54"/>
      <c r="J163" s="54"/>
      <c r="K163" s="54"/>
      <c r="L163" s="54"/>
      <c r="M163" s="54"/>
      <c r="N163" s="54"/>
    </row>
    <row r="164" spans="1:14" ht="16.5" customHeight="1">
      <c r="A164" s="36" t="s">
        <v>237</v>
      </c>
      <c r="B164" s="128" t="s">
        <v>213</v>
      </c>
      <c r="C164" s="49">
        <v>23020</v>
      </c>
      <c r="D164" s="46" t="s">
        <v>242</v>
      </c>
      <c r="E164" s="54"/>
      <c r="F164" s="54"/>
      <c r="G164" s="54"/>
      <c r="H164" s="54"/>
      <c r="I164" s="54"/>
      <c r="J164" s="54"/>
      <c r="K164" s="54"/>
      <c r="L164" s="54"/>
      <c r="M164" s="54"/>
      <c r="N164" s="54"/>
    </row>
    <row r="165" spans="1:14" ht="16.5" customHeight="1">
      <c r="A165" s="36" t="s">
        <v>237</v>
      </c>
      <c r="B165" s="127" t="s">
        <v>213</v>
      </c>
      <c r="C165" s="153">
        <v>25030</v>
      </c>
      <c r="D165" s="46" t="s">
        <v>243</v>
      </c>
      <c r="E165" s="54"/>
      <c r="F165" s="54"/>
      <c r="G165" s="54"/>
      <c r="H165" s="54"/>
      <c r="I165" s="54"/>
      <c r="J165" s="54"/>
      <c r="K165" s="54"/>
      <c r="L165" s="54"/>
      <c r="M165" s="54"/>
      <c r="N165" s="54"/>
    </row>
    <row r="166" spans="1:14" ht="16.5" customHeight="1">
      <c r="A166" s="57" t="s">
        <v>237</v>
      </c>
      <c r="B166" s="130" t="s">
        <v>213</v>
      </c>
      <c r="C166" s="147">
        <v>73636</v>
      </c>
      <c r="D166" s="48" t="s">
        <v>244</v>
      </c>
      <c r="E166" s="54"/>
      <c r="F166" s="54"/>
      <c r="G166" s="54"/>
      <c r="H166" s="54"/>
      <c r="I166" s="54"/>
      <c r="J166" s="54"/>
      <c r="K166" s="54"/>
      <c r="L166" s="54"/>
      <c r="M166" s="54"/>
      <c r="N166" s="54"/>
    </row>
    <row r="167" spans="1:14" ht="16.5" customHeight="1">
      <c r="A167" s="25" t="s">
        <v>245</v>
      </c>
      <c r="B167" s="124"/>
      <c r="C167" s="12"/>
      <c r="D167" s="26"/>
      <c r="E167" s="54"/>
      <c r="F167" s="54"/>
      <c r="G167" s="54"/>
      <c r="H167" s="54"/>
      <c r="I167" s="54"/>
      <c r="J167" s="54"/>
      <c r="K167" s="54"/>
      <c r="L167" s="54"/>
      <c r="M167" s="54"/>
      <c r="N167" s="54"/>
    </row>
    <row r="168" spans="1:14" ht="16.5" customHeight="1">
      <c r="A168" s="36" t="s">
        <v>7</v>
      </c>
      <c r="B168" s="128" t="s">
        <v>8</v>
      </c>
      <c r="C168" s="49">
        <v>30160</v>
      </c>
      <c r="D168" s="46" t="s">
        <v>246</v>
      </c>
      <c r="E168" s="54"/>
      <c r="F168" s="54"/>
      <c r="G168" s="54"/>
      <c r="H168" s="54"/>
      <c r="I168" s="54"/>
      <c r="J168" s="54"/>
      <c r="K168" s="54"/>
      <c r="L168" s="54"/>
      <c r="M168" s="54"/>
      <c r="N168" s="54"/>
    </row>
    <row r="169" spans="1:14" ht="16.5" customHeight="1">
      <c r="A169" s="36" t="s">
        <v>7</v>
      </c>
      <c r="B169" s="128" t="s">
        <v>8</v>
      </c>
      <c r="C169" s="49">
        <v>40280</v>
      </c>
      <c r="D169" s="46" t="s">
        <v>247</v>
      </c>
      <c r="E169" s="54"/>
      <c r="F169" s="54"/>
      <c r="G169" s="54"/>
      <c r="H169" s="54"/>
      <c r="I169" s="54"/>
      <c r="J169" s="54"/>
      <c r="K169" s="54"/>
      <c r="L169" s="54"/>
      <c r="M169" s="54"/>
      <c r="N169" s="54"/>
    </row>
    <row r="170" spans="1:14" ht="16.5" customHeight="1">
      <c r="A170" s="36" t="s">
        <v>7</v>
      </c>
      <c r="B170" s="128" t="s">
        <v>8</v>
      </c>
      <c r="C170" s="49">
        <v>40510</v>
      </c>
      <c r="D170" s="46" t="s">
        <v>248</v>
      </c>
      <c r="E170" s="54"/>
      <c r="F170" s="54"/>
      <c r="G170" s="54"/>
      <c r="H170" s="54"/>
      <c r="I170" s="54"/>
      <c r="J170" s="54"/>
      <c r="K170" s="54"/>
      <c r="L170" s="54"/>
      <c r="M170" s="54"/>
      <c r="N170" s="54"/>
    </row>
    <row r="171" spans="1:14" ht="16.5" customHeight="1">
      <c r="A171" s="36" t="s">
        <v>7</v>
      </c>
      <c r="B171" s="128" t="s">
        <v>8</v>
      </c>
      <c r="C171" s="49">
        <v>42040</v>
      </c>
      <c r="D171" s="46" t="s">
        <v>249</v>
      </c>
      <c r="E171" s="54"/>
      <c r="F171" s="54"/>
      <c r="G171" s="54"/>
      <c r="H171" s="54"/>
      <c r="I171" s="54"/>
      <c r="J171" s="54"/>
      <c r="K171" s="54"/>
      <c r="L171" s="54"/>
      <c r="M171" s="54"/>
      <c r="N171" s="54"/>
    </row>
    <row r="172" spans="1:14" ht="16.5" customHeight="1">
      <c r="A172" s="36" t="s">
        <v>7</v>
      </c>
      <c r="B172" s="128" t="s">
        <v>8</v>
      </c>
      <c r="C172" s="49">
        <v>47740</v>
      </c>
      <c r="D172" s="46" t="s">
        <v>250</v>
      </c>
      <c r="E172" s="54"/>
      <c r="F172" s="54"/>
      <c r="G172" s="54"/>
      <c r="H172" s="54"/>
      <c r="I172" s="54"/>
      <c r="J172" s="54"/>
      <c r="K172" s="54"/>
      <c r="L172" s="54"/>
      <c r="M172" s="54"/>
      <c r="N172" s="54"/>
    </row>
    <row r="173" spans="1:14" ht="16.5" customHeight="1">
      <c r="A173" s="36" t="s">
        <v>7</v>
      </c>
      <c r="B173" s="128" t="s">
        <v>8</v>
      </c>
      <c r="C173" s="49">
        <v>47820</v>
      </c>
      <c r="D173" s="46" t="s">
        <v>251</v>
      </c>
      <c r="E173" s="54"/>
      <c r="F173" s="54"/>
      <c r="G173" s="54"/>
      <c r="H173" s="54"/>
      <c r="I173" s="54"/>
      <c r="J173" s="54"/>
      <c r="K173" s="54"/>
      <c r="L173" s="54"/>
      <c r="M173" s="54"/>
      <c r="N173" s="54"/>
    </row>
    <row r="174" spans="1:14" ht="16.5" customHeight="1">
      <c r="A174" s="36" t="s">
        <v>7</v>
      </c>
      <c r="B174" s="128" t="s">
        <v>8</v>
      </c>
      <c r="C174" s="49">
        <v>73639</v>
      </c>
      <c r="D174" s="46" t="s">
        <v>9</v>
      </c>
      <c r="E174" s="54"/>
      <c r="F174" s="54"/>
      <c r="G174" s="54"/>
      <c r="H174" s="54"/>
      <c r="I174" s="54"/>
      <c r="J174" s="54"/>
      <c r="K174" s="54"/>
      <c r="L174" s="54"/>
      <c r="M174" s="54"/>
      <c r="N174" s="54"/>
    </row>
    <row r="175" spans="1:14" ht="16.5" customHeight="1">
      <c r="A175" s="36" t="s">
        <v>7</v>
      </c>
      <c r="B175" s="128" t="s">
        <v>8</v>
      </c>
      <c r="C175" s="49">
        <v>73650</v>
      </c>
      <c r="D175" s="46" t="s">
        <v>252</v>
      </c>
      <c r="E175" s="54"/>
      <c r="F175" s="54"/>
      <c r="G175" s="54"/>
      <c r="H175" s="54"/>
      <c r="I175" s="54"/>
      <c r="J175" s="54"/>
      <c r="K175" s="54"/>
      <c r="L175" s="54"/>
      <c r="M175" s="54"/>
      <c r="N175" s="54"/>
    </row>
    <row r="176" spans="1:14" ht="16.5" customHeight="1">
      <c r="A176" s="25" t="s">
        <v>253</v>
      </c>
      <c r="B176" s="124"/>
      <c r="C176" s="12"/>
      <c r="D176" s="26"/>
      <c r="E176" s="54"/>
      <c r="F176" s="54"/>
      <c r="G176" s="54"/>
      <c r="H176" s="54"/>
      <c r="I176" s="54"/>
      <c r="J176" s="54"/>
      <c r="K176" s="54"/>
      <c r="L176" s="54"/>
      <c r="M176" s="54"/>
      <c r="N176" s="54"/>
    </row>
    <row r="177" spans="1:14" ht="16.5" customHeight="1">
      <c r="A177" s="36" t="s">
        <v>254</v>
      </c>
      <c r="B177" s="128" t="s">
        <v>255</v>
      </c>
      <c r="C177" s="49">
        <v>44281</v>
      </c>
      <c r="D177" s="46" t="s">
        <v>256</v>
      </c>
      <c r="E177" s="54"/>
      <c r="F177" s="54"/>
      <c r="G177" s="54"/>
      <c r="H177" s="54"/>
      <c r="I177" s="54"/>
      <c r="J177" s="54"/>
      <c r="K177" s="54"/>
      <c r="L177" s="54"/>
      <c r="M177" s="54"/>
      <c r="N177" s="54"/>
    </row>
    <row r="178" spans="1:14" ht="16.5" customHeight="1">
      <c r="A178" s="36" t="s">
        <v>257</v>
      </c>
      <c r="B178" s="128" t="s">
        <v>255</v>
      </c>
      <c r="C178" s="49">
        <v>44282</v>
      </c>
      <c r="D178" s="46" t="s">
        <v>258</v>
      </c>
      <c r="E178" s="54"/>
      <c r="F178" s="54"/>
      <c r="G178" s="54"/>
      <c r="H178" s="54"/>
      <c r="I178" s="54"/>
      <c r="J178" s="54"/>
      <c r="K178" s="54"/>
      <c r="L178" s="54"/>
      <c r="M178" s="54"/>
      <c r="N178" s="54"/>
    </row>
    <row r="179" spans="1:14" ht="16.5" customHeight="1">
      <c r="A179" s="36" t="s">
        <v>259</v>
      </c>
      <c r="B179" s="128" t="s">
        <v>255</v>
      </c>
      <c r="C179" s="49">
        <v>44601</v>
      </c>
      <c r="D179" s="46" t="s">
        <v>260</v>
      </c>
      <c r="E179" s="54"/>
      <c r="F179" s="54"/>
      <c r="G179" s="54"/>
      <c r="H179" s="54"/>
      <c r="I179" s="54"/>
      <c r="J179" s="54"/>
      <c r="K179" s="54"/>
      <c r="L179" s="54"/>
      <c r="M179" s="54"/>
      <c r="N179" s="54"/>
    </row>
    <row r="180" spans="1:14" ht="16.5" customHeight="1">
      <c r="A180" s="36" t="s">
        <v>261</v>
      </c>
      <c r="B180" s="128" t="s">
        <v>255</v>
      </c>
      <c r="C180" s="49">
        <v>44602</v>
      </c>
      <c r="D180" s="46" t="s">
        <v>262</v>
      </c>
      <c r="E180" s="54"/>
      <c r="F180" s="54"/>
      <c r="G180" s="54"/>
      <c r="H180" s="54"/>
      <c r="I180" s="54"/>
      <c r="J180" s="54"/>
      <c r="K180" s="54"/>
      <c r="L180" s="54"/>
      <c r="M180" s="54"/>
      <c r="N180" s="54"/>
    </row>
    <row r="181" spans="1:14" ht="16.5" customHeight="1">
      <c r="A181" s="36" t="s">
        <v>263</v>
      </c>
      <c r="B181" s="128" t="s">
        <v>255</v>
      </c>
      <c r="C181" s="49">
        <v>44603</v>
      </c>
      <c r="D181" s="46" t="s">
        <v>264</v>
      </c>
      <c r="E181" s="54"/>
      <c r="F181" s="54"/>
      <c r="G181" s="54"/>
      <c r="H181" s="54"/>
      <c r="I181" s="54"/>
      <c r="J181" s="54"/>
      <c r="K181" s="54"/>
      <c r="L181" s="54"/>
      <c r="M181" s="54"/>
      <c r="N181" s="54"/>
    </row>
    <row r="182" spans="1:14" ht="16.5" customHeight="1">
      <c r="A182" s="36" t="s">
        <v>265</v>
      </c>
      <c r="B182" s="128" t="s">
        <v>255</v>
      </c>
      <c r="C182" s="49">
        <v>44604</v>
      </c>
      <c r="D182" s="46" t="s">
        <v>266</v>
      </c>
      <c r="E182" s="54"/>
      <c r="F182" s="54"/>
      <c r="G182" s="54"/>
      <c r="H182" s="54"/>
      <c r="I182" s="54"/>
      <c r="J182" s="54"/>
      <c r="K182" s="54"/>
      <c r="L182" s="54"/>
      <c r="M182" s="54"/>
      <c r="N182" s="54"/>
    </row>
    <row r="183" spans="1:14" ht="16.5" customHeight="1">
      <c r="A183" s="36" t="s">
        <v>267</v>
      </c>
      <c r="B183" s="128" t="s">
        <v>255</v>
      </c>
      <c r="C183" s="49">
        <v>44605</v>
      </c>
      <c r="D183" s="46" t="s">
        <v>268</v>
      </c>
      <c r="E183" s="54"/>
      <c r="F183" s="54"/>
      <c r="G183" s="54"/>
      <c r="H183" s="54"/>
      <c r="I183" s="54"/>
      <c r="J183" s="54"/>
      <c r="K183" s="54"/>
      <c r="L183" s="54"/>
      <c r="M183" s="54"/>
      <c r="N183" s="54"/>
    </row>
    <row r="184" spans="1:14" ht="16.5" customHeight="1">
      <c r="A184" s="36" t="s">
        <v>267</v>
      </c>
      <c r="B184" s="128" t="s">
        <v>255</v>
      </c>
      <c r="C184" s="142" t="s">
        <v>269</v>
      </c>
      <c r="D184" s="46" t="s">
        <v>270</v>
      </c>
      <c r="E184" s="54"/>
      <c r="F184" s="54"/>
      <c r="G184" s="54"/>
      <c r="H184" s="54"/>
      <c r="I184" s="54"/>
      <c r="J184" s="54"/>
      <c r="K184" s="54"/>
      <c r="L184" s="54"/>
      <c r="M184" s="54"/>
      <c r="N184" s="54"/>
    </row>
    <row r="185" spans="1:14" ht="16.5" customHeight="1">
      <c r="A185" s="25" t="s">
        <v>271</v>
      </c>
      <c r="B185" s="124"/>
      <c r="C185" s="12"/>
      <c r="D185" s="26"/>
      <c r="E185" s="54"/>
      <c r="F185" s="54"/>
      <c r="G185" s="54"/>
      <c r="H185" s="54"/>
      <c r="I185" s="54"/>
      <c r="J185" s="54"/>
      <c r="K185" s="54"/>
      <c r="L185" s="54"/>
      <c r="M185" s="54"/>
      <c r="N185" s="54"/>
    </row>
    <row r="186" spans="1:14" ht="16.5" customHeight="1">
      <c r="A186" s="36" t="s">
        <v>272</v>
      </c>
      <c r="B186" s="128" t="s">
        <v>8</v>
      </c>
      <c r="C186" s="49">
        <v>43120</v>
      </c>
      <c r="D186" s="46" t="s">
        <v>273</v>
      </c>
      <c r="E186" s="54"/>
      <c r="F186" s="54"/>
      <c r="G186" s="54"/>
      <c r="H186" s="54"/>
      <c r="I186" s="54"/>
      <c r="J186" s="54"/>
      <c r="K186" s="54"/>
      <c r="L186" s="54"/>
      <c r="M186" s="54"/>
      <c r="N186" s="54"/>
    </row>
    <row r="187" spans="1:14" ht="16.5" customHeight="1">
      <c r="A187" s="25" t="s">
        <v>274</v>
      </c>
      <c r="B187" s="124"/>
      <c r="C187" s="12"/>
      <c r="D187" s="26"/>
      <c r="E187" s="54"/>
      <c r="F187" s="54"/>
      <c r="G187" s="54"/>
      <c r="H187" s="54"/>
      <c r="I187" s="54"/>
      <c r="J187" s="54"/>
      <c r="K187" s="54"/>
      <c r="L187" s="54"/>
      <c r="M187" s="54"/>
      <c r="N187" s="54"/>
    </row>
    <row r="188" spans="1:14" ht="16.5" customHeight="1">
      <c r="A188" s="36" t="s">
        <v>275</v>
      </c>
      <c r="B188" s="128" t="s">
        <v>255</v>
      </c>
      <c r="C188" s="49">
        <v>40000</v>
      </c>
      <c r="D188" s="46" t="s">
        <v>276</v>
      </c>
      <c r="E188" s="54"/>
      <c r="F188" s="54"/>
      <c r="G188" s="54"/>
      <c r="H188" s="54"/>
      <c r="I188" s="54"/>
      <c r="J188" s="54"/>
      <c r="K188" s="54"/>
      <c r="L188" s="54"/>
      <c r="M188" s="54"/>
      <c r="N188" s="54"/>
    </row>
    <row r="189" spans="1:14" ht="16.5" customHeight="1">
      <c r="A189" s="36" t="s">
        <v>275</v>
      </c>
      <c r="B189" s="128" t="s">
        <v>255</v>
      </c>
      <c r="C189" s="49">
        <v>40540</v>
      </c>
      <c r="D189" s="46" t="s">
        <v>277</v>
      </c>
      <c r="E189" s="54"/>
      <c r="F189" s="54"/>
      <c r="G189" s="54"/>
      <c r="H189" s="54"/>
      <c r="I189" s="54"/>
      <c r="J189" s="54"/>
      <c r="K189" s="54"/>
      <c r="L189" s="54"/>
      <c r="M189" s="54"/>
      <c r="N189" s="54"/>
    </row>
    <row r="190" spans="1:14" ht="16.5" customHeight="1">
      <c r="A190" s="36" t="s">
        <v>275</v>
      </c>
      <c r="B190" s="128" t="s">
        <v>255</v>
      </c>
      <c r="C190" s="49">
        <v>41500</v>
      </c>
      <c r="D190" s="46" t="s">
        <v>278</v>
      </c>
      <c r="E190" s="54"/>
      <c r="F190" s="54"/>
      <c r="G190" s="54"/>
      <c r="H190" s="54"/>
      <c r="I190" s="54"/>
      <c r="J190" s="54"/>
      <c r="K190" s="54"/>
      <c r="L190" s="54"/>
      <c r="M190" s="54"/>
      <c r="N190" s="54"/>
    </row>
    <row r="191" spans="1:14" ht="16.5" customHeight="1">
      <c r="A191" s="36" t="s">
        <v>275</v>
      </c>
      <c r="B191" s="128" t="s">
        <v>255</v>
      </c>
      <c r="C191" s="49">
        <v>42000</v>
      </c>
      <c r="D191" s="46" t="s">
        <v>279</v>
      </c>
      <c r="E191" s="54"/>
      <c r="F191" s="54"/>
      <c r="G191" s="54"/>
      <c r="H191" s="54"/>
      <c r="I191" s="54"/>
      <c r="J191" s="54"/>
      <c r="K191" s="54"/>
      <c r="L191" s="54"/>
      <c r="M191" s="54"/>
      <c r="N191" s="54"/>
    </row>
    <row r="192" spans="1:14" ht="16.5" customHeight="1">
      <c r="A192" s="36" t="s">
        <v>275</v>
      </c>
      <c r="B192" s="128" t="s">
        <v>255</v>
      </c>
      <c r="C192" s="49">
        <v>44000</v>
      </c>
      <c r="D192" s="46" t="s">
        <v>280</v>
      </c>
      <c r="E192" s="54"/>
      <c r="F192" s="54"/>
      <c r="G192" s="54"/>
      <c r="H192" s="54"/>
      <c r="I192" s="54"/>
      <c r="J192" s="54"/>
      <c r="K192" s="54"/>
      <c r="L192" s="54"/>
      <c r="M192" s="54"/>
      <c r="N192" s="54"/>
    </row>
    <row r="193" spans="1:14" ht="16.5" customHeight="1">
      <c r="A193" s="36" t="s">
        <v>275</v>
      </c>
      <c r="B193" s="128" t="s">
        <v>255</v>
      </c>
      <c r="C193" s="49">
        <v>44100</v>
      </c>
      <c r="D193" s="46" t="s">
        <v>281</v>
      </c>
      <c r="E193" s="54"/>
      <c r="F193" s="54"/>
      <c r="G193" s="54"/>
      <c r="H193" s="54"/>
      <c r="I193" s="54"/>
      <c r="J193" s="54"/>
      <c r="K193" s="54"/>
      <c r="L193" s="54"/>
      <c r="M193" s="54"/>
      <c r="N193" s="54"/>
    </row>
    <row r="194" spans="1:14" ht="16.5" customHeight="1">
      <c r="A194" s="36" t="s">
        <v>275</v>
      </c>
      <c r="B194" s="128" t="s">
        <v>255</v>
      </c>
      <c r="C194" s="49">
        <v>47710</v>
      </c>
      <c r="D194" s="46" t="s">
        <v>282</v>
      </c>
      <c r="E194" s="54"/>
      <c r="F194" s="54"/>
      <c r="G194" s="54"/>
      <c r="H194" s="54"/>
      <c r="I194" s="54"/>
      <c r="J194" s="54"/>
      <c r="K194" s="54"/>
      <c r="L194" s="54"/>
      <c r="M194" s="54"/>
      <c r="N194" s="54"/>
    </row>
    <row r="195" spans="1:14" ht="16.5" customHeight="1">
      <c r="A195" s="36" t="s">
        <v>275</v>
      </c>
      <c r="B195" s="128" t="s">
        <v>255</v>
      </c>
      <c r="C195" s="49">
        <v>47750</v>
      </c>
      <c r="D195" s="46" t="s">
        <v>283</v>
      </c>
      <c r="E195" s="54"/>
      <c r="F195" s="54"/>
      <c r="G195" s="54"/>
      <c r="H195" s="54"/>
      <c r="I195" s="54"/>
      <c r="J195" s="54"/>
      <c r="K195" s="54"/>
      <c r="L195" s="54"/>
      <c r="M195" s="54"/>
      <c r="N195" s="54"/>
    </row>
    <row r="196" spans="1:14" ht="16.5" customHeight="1">
      <c r="A196" s="57" t="s">
        <v>284</v>
      </c>
      <c r="B196" s="130" t="s">
        <v>255</v>
      </c>
      <c r="C196" s="154">
        <v>61840</v>
      </c>
      <c r="D196" s="48" t="s">
        <v>285</v>
      </c>
      <c r="E196" s="54"/>
      <c r="F196" s="54"/>
      <c r="G196" s="54"/>
      <c r="H196" s="54"/>
      <c r="I196" s="54"/>
      <c r="J196" s="54"/>
      <c r="K196" s="54"/>
      <c r="L196" s="54"/>
      <c r="M196" s="54"/>
      <c r="N196" s="54"/>
    </row>
    <row r="197" spans="1:14" ht="16.5" customHeight="1">
      <c r="A197" s="25" t="s">
        <v>286</v>
      </c>
      <c r="B197" s="124"/>
      <c r="C197" s="12"/>
      <c r="D197" s="26"/>
      <c r="E197" s="54"/>
      <c r="F197" s="54"/>
      <c r="G197" s="54"/>
      <c r="H197" s="54"/>
      <c r="I197" s="54"/>
      <c r="J197" s="54"/>
      <c r="K197" s="54"/>
      <c r="L197" s="54"/>
      <c r="M197" s="54"/>
      <c r="N197" s="54"/>
    </row>
    <row r="198" spans="1:14" ht="16.5" customHeight="1">
      <c r="A198" s="36" t="s">
        <v>287</v>
      </c>
      <c r="B198" s="128" t="s">
        <v>255</v>
      </c>
      <c r="C198" s="49">
        <v>25710</v>
      </c>
      <c r="D198" s="46" t="s">
        <v>288</v>
      </c>
      <c r="E198" s="54"/>
      <c r="F198" s="54"/>
      <c r="G198" s="54"/>
      <c r="H198" s="54"/>
      <c r="I198" s="54"/>
      <c r="J198" s="54"/>
      <c r="K198" s="54"/>
      <c r="L198" s="54"/>
      <c r="M198" s="54"/>
      <c r="N198" s="54"/>
    </row>
    <row r="199" spans="1:14" ht="16.5" customHeight="1">
      <c r="A199" s="36" t="s">
        <v>287</v>
      </c>
      <c r="B199" s="128" t="s">
        <v>255</v>
      </c>
      <c r="C199" s="49">
        <v>34010</v>
      </c>
      <c r="D199" s="46" t="s">
        <v>289</v>
      </c>
      <c r="E199" s="54"/>
      <c r="F199" s="54"/>
      <c r="G199" s="54"/>
      <c r="H199" s="54"/>
      <c r="I199" s="54"/>
      <c r="J199" s="54"/>
      <c r="K199" s="54"/>
      <c r="L199" s="54"/>
      <c r="M199" s="54"/>
      <c r="N199" s="54"/>
    </row>
    <row r="200" spans="1:14" ht="16.5" customHeight="1">
      <c r="A200" s="36" t="s">
        <v>287</v>
      </c>
      <c r="B200" s="127" t="s">
        <v>255</v>
      </c>
      <c r="C200" s="161">
        <v>47730</v>
      </c>
      <c r="D200" s="46" t="s">
        <v>290</v>
      </c>
      <c r="E200" s="54"/>
      <c r="F200" s="54"/>
      <c r="G200" s="54"/>
      <c r="H200" s="54"/>
      <c r="I200" s="54"/>
      <c r="J200" s="54"/>
      <c r="K200" s="54"/>
      <c r="L200" s="54"/>
      <c r="M200" s="54"/>
      <c r="N200" s="54"/>
    </row>
    <row r="201" spans="1:14" ht="16.5" customHeight="1">
      <c r="A201" s="36" t="s">
        <v>287</v>
      </c>
      <c r="B201" s="127" t="s">
        <v>255</v>
      </c>
      <c r="C201" s="161">
        <v>47735</v>
      </c>
      <c r="D201" s="46" t="s">
        <v>291</v>
      </c>
      <c r="E201" s="54"/>
      <c r="F201" s="54"/>
      <c r="G201" s="54"/>
      <c r="H201" s="54"/>
      <c r="I201" s="54"/>
      <c r="J201" s="54"/>
      <c r="K201" s="54"/>
      <c r="L201" s="54"/>
      <c r="M201" s="54"/>
      <c r="N201" s="54"/>
    </row>
    <row r="202" spans="1:14" ht="16.5" customHeight="1">
      <c r="A202" s="36" t="s">
        <v>287</v>
      </c>
      <c r="B202" s="127" t="s">
        <v>255</v>
      </c>
      <c r="C202" s="164">
        <v>73051</v>
      </c>
      <c r="D202" s="46" t="s">
        <v>292</v>
      </c>
      <c r="E202" s="54"/>
      <c r="F202" s="54"/>
      <c r="G202" s="54"/>
      <c r="H202" s="54"/>
      <c r="I202" s="54"/>
      <c r="J202" s="54"/>
      <c r="K202" s="54"/>
      <c r="L202" s="54"/>
      <c r="M202" s="54"/>
      <c r="N202" s="54"/>
    </row>
    <row r="203" spans="1:14" ht="16.5" customHeight="1">
      <c r="A203" s="25" t="s">
        <v>293</v>
      </c>
      <c r="B203" s="124"/>
      <c r="C203" s="12"/>
      <c r="D203" s="26"/>
      <c r="E203" s="54"/>
      <c r="F203" s="54"/>
      <c r="G203" s="54"/>
      <c r="H203" s="54"/>
      <c r="I203" s="54"/>
      <c r="J203" s="54"/>
      <c r="K203" s="54"/>
      <c r="L203" s="54"/>
      <c r="M203" s="54"/>
      <c r="N203" s="54"/>
    </row>
    <row r="204" spans="1:14" ht="16.5" customHeight="1">
      <c r="A204" s="57" t="s">
        <v>294</v>
      </c>
      <c r="B204" s="130" t="s">
        <v>255</v>
      </c>
      <c r="C204" s="147">
        <v>47840</v>
      </c>
      <c r="D204" s="48" t="s">
        <v>295</v>
      </c>
      <c r="E204" s="54"/>
      <c r="F204" s="54"/>
      <c r="G204" s="54"/>
      <c r="H204" s="54"/>
      <c r="I204" s="54"/>
      <c r="J204" s="54"/>
      <c r="K204" s="54"/>
      <c r="L204" s="54"/>
      <c r="M204" s="54"/>
      <c r="N204" s="54"/>
    </row>
    <row r="205" spans="1:14" ht="16.5" customHeight="1">
      <c r="A205" s="25" t="s">
        <v>296</v>
      </c>
      <c r="B205" s="124"/>
      <c r="C205" s="12"/>
      <c r="D205" s="26"/>
      <c r="E205" s="54"/>
      <c r="F205" s="54"/>
      <c r="G205" s="54"/>
      <c r="H205" s="54"/>
      <c r="I205" s="54"/>
      <c r="J205" s="54"/>
      <c r="K205" s="54"/>
      <c r="L205" s="54"/>
      <c r="M205" s="54"/>
      <c r="N205" s="54"/>
    </row>
    <row r="206" spans="1:14" ht="16.5" customHeight="1">
      <c r="A206" s="36" t="s">
        <v>297</v>
      </c>
      <c r="B206" s="128" t="s">
        <v>255</v>
      </c>
      <c r="C206" s="49">
        <v>47780</v>
      </c>
      <c r="D206" s="46" t="s">
        <v>298</v>
      </c>
      <c r="E206" s="54"/>
      <c r="F206" s="54"/>
      <c r="G206" s="54"/>
      <c r="H206" s="54"/>
      <c r="I206" s="54"/>
      <c r="J206" s="54"/>
      <c r="K206" s="54"/>
      <c r="L206" s="54"/>
      <c r="M206" s="54"/>
      <c r="N206" s="54"/>
    </row>
    <row r="207" spans="1:14" ht="16.5" customHeight="1">
      <c r="A207" s="36" t="s">
        <v>297</v>
      </c>
      <c r="B207" s="128" t="s">
        <v>255</v>
      </c>
      <c r="C207" s="49">
        <v>57040</v>
      </c>
      <c r="D207" s="46" t="s">
        <v>299</v>
      </c>
      <c r="E207" s="54"/>
      <c r="F207" s="54"/>
      <c r="G207" s="54"/>
      <c r="H207" s="54"/>
      <c r="I207" s="54"/>
      <c r="J207" s="54"/>
      <c r="K207" s="54"/>
      <c r="L207" s="54"/>
      <c r="M207" s="54"/>
      <c r="N207" s="54"/>
    </row>
    <row r="208" spans="1:14" ht="16.5" customHeight="1">
      <c r="A208" s="36" t="s">
        <v>297</v>
      </c>
      <c r="B208" s="128" t="s">
        <v>255</v>
      </c>
      <c r="C208" s="49">
        <v>73627</v>
      </c>
      <c r="D208" s="46" t="s">
        <v>300</v>
      </c>
      <c r="E208" s="54"/>
      <c r="F208" s="54"/>
      <c r="G208" s="54"/>
      <c r="H208" s="54"/>
      <c r="I208" s="54"/>
      <c r="J208" s="54"/>
      <c r="K208" s="54"/>
      <c r="L208" s="54"/>
      <c r="M208" s="54"/>
      <c r="N208" s="54"/>
    </row>
    <row r="209" spans="1:14" ht="16.5" customHeight="1">
      <c r="A209" s="25" t="s">
        <v>301</v>
      </c>
      <c r="B209" s="124"/>
      <c r="C209" s="12"/>
      <c r="D209" s="26"/>
      <c r="E209" s="54"/>
      <c r="F209" s="54"/>
      <c r="G209" s="54"/>
      <c r="H209" s="54"/>
      <c r="I209" s="54"/>
      <c r="J209" s="54"/>
      <c r="K209" s="54"/>
      <c r="L209" s="54"/>
      <c r="M209" s="54"/>
      <c r="N209" s="54"/>
    </row>
    <row r="210" spans="1:14" ht="16.5" customHeight="1">
      <c r="A210" s="155" t="s">
        <v>302</v>
      </c>
      <c r="B210" s="136" t="s">
        <v>110</v>
      </c>
      <c r="C210" s="156">
        <v>10105</v>
      </c>
      <c r="D210" s="52" t="s">
        <v>303</v>
      </c>
      <c r="E210" s="54"/>
      <c r="F210" s="54"/>
      <c r="G210" s="54"/>
      <c r="H210" s="54"/>
      <c r="I210" s="54"/>
      <c r="J210" s="54"/>
      <c r="K210" s="54"/>
      <c r="L210" s="54"/>
      <c r="M210" s="54"/>
      <c r="N210" s="54"/>
    </row>
    <row r="211" spans="1:14" ht="16.5" customHeight="1">
      <c r="A211" s="25" t="s">
        <v>304</v>
      </c>
      <c r="B211" s="124"/>
      <c r="C211" s="12"/>
      <c r="D211" s="26"/>
      <c r="E211" s="54"/>
      <c r="F211" s="54"/>
      <c r="G211" s="54"/>
      <c r="H211" s="54"/>
      <c r="I211" s="54"/>
      <c r="J211" s="54"/>
      <c r="K211" s="54"/>
      <c r="L211" s="54"/>
      <c r="M211" s="54"/>
      <c r="N211" s="54"/>
    </row>
    <row r="212" spans="1:14" ht="16.5" customHeight="1">
      <c r="A212" s="36" t="s">
        <v>305</v>
      </c>
      <c r="B212" s="128" t="s">
        <v>255</v>
      </c>
      <c r="C212" s="49">
        <v>13035</v>
      </c>
      <c r="D212" s="46" t="s">
        <v>306</v>
      </c>
      <c r="E212" s="54"/>
      <c r="F212" s="54"/>
      <c r="G212" s="54"/>
      <c r="H212" s="54"/>
      <c r="I212" s="54"/>
      <c r="J212" s="54"/>
      <c r="K212" s="54"/>
      <c r="L212" s="54"/>
      <c r="M212" s="54"/>
      <c r="N212" s="54"/>
    </row>
    <row r="213" spans="1:14" ht="16.5" customHeight="1">
      <c r="A213" s="36" t="s">
        <v>305</v>
      </c>
      <c r="B213" s="128" t="s">
        <v>255</v>
      </c>
      <c r="C213" s="49">
        <v>43040</v>
      </c>
      <c r="D213" s="46" t="s">
        <v>307</v>
      </c>
      <c r="E213" s="54"/>
      <c r="F213" s="54"/>
      <c r="G213" s="54"/>
      <c r="H213" s="54"/>
      <c r="I213" s="54"/>
      <c r="J213" s="54"/>
      <c r="K213" s="54"/>
      <c r="L213" s="54"/>
      <c r="M213" s="54"/>
      <c r="N213" s="54"/>
    </row>
    <row r="214" spans="1:14" ht="16.5" customHeight="1">
      <c r="A214" s="36" t="s">
        <v>305</v>
      </c>
      <c r="B214" s="128" t="s">
        <v>255</v>
      </c>
      <c r="C214" s="49">
        <v>73628</v>
      </c>
      <c r="D214" s="46" t="s">
        <v>308</v>
      </c>
      <c r="E214" s="54"/>
      <c r="F214" s="54"/>
      <c r="G214" s="54"/>
      <c r="H214" s="54"/>
      <c r="I214" s="54"/>
      <c r="J214" s="54"/>
      <c r="K214" s="54"/>
      <c r="L214" s="54"/>
      <c r="M214" s="54"/>
      <c r="N214" s="54"/>
    </row>
    <row r="215" spans="1:14" ht="16.5" customHeight="1">
      <c r="A215" s="25" t="s">
        <v>309</v>
      </c>
      <c r="B215" s="124"/>
      <c r="C215" s="12"/>
      <c r="D215" s="26"/>
      <c r="E215" s="54"/>
      <c r="F215" s="54"/>
      <c r="G215" s="54"/>
      <c r="H215" s="54"/>
      <c r="I215" s="54"/>
      <c r="J215" s="54"/>
      <c r="K215" s="54"/>
      <c r="L215" s="54"/>
      <c r="M215" s="54"/>
      <c r="N215" s="54"/>
    </row>
    <row r="216" spans="1:14" ht="16.5" customHeight="1">
      <c r="A216" s="36" t="s">
        <v>310</v>
      </c>
      <c r="B216" s="128" t="s">
        <v>255</v>
      </c>
      <c r="C216" s="49">
        <v>10835</v>
      </c>
      <c r="D216" s="46" t="s">
        <v>311</v>
      </c>
      <c r="E216" s="54"/>
      <c r="F216" s="54"/>
      <c r="G216" s="54"/>
      <c r="H216" s="54"/>
      <c r="I216" s="54"/>
      <c r="J216" s="54"/>
      <c r="K216" s="54"/>
      <c r="L216" s="54"/>
      <c r="M216" s="54"/>
      <c r="N216" s="54"/>
    </row>
    <row r="217" spans="1:14" ht="16.5" customHeight="1">
      <c r="A217" s="36" t="s">
        <v>310</v>
      </c>
      <c r="B217" s="128" t="s">
        <v>255</v>
      </c>
      <c r="C217" s="49">
        <v>43010</v>
      </c>
      <c r="D217" s="46" t="s">
        <v>312</v>
      </c>
      <c r="E217" s="54"/>
      <c r="F217" s="54"/>
      <c r="G217" s="54"/>
      <c r="H217" s="54"/>
      <c r="I217" s="54"/>
      <c r="J217" s="54"/>
      <c r="K217" s="54"/>
      <c r="L217" s="54"/>
      <c r="M217" s="54"/>
      <c r="N217" s="54"/>
    </row>
    <row r="218" spans="1:14" ht="16.5" customHeight="1">
      <c r="A218" s="36" t="s">
        <v>310</v>
      </c>
      <c r="B218" s="128" t="s">
        <v>255</v>
      </c>
      <c r="C218" s="49">
        <v>73629</v>
      </c>
      <c r="D218" s="46" t="s">
        <v>313</v>
      </c>
      <c r="E218" s="54"/>
      <c r="F218" s="54"/>
      <c r="G218" s="54"/>
      <c r="H218" s="54"/>
      <c r="I218" s="54"/>
      <c r="J218" s="54"/>
      <c r="K218" s="54"/>
      <c r="L218" s="54"/>
      <c r="M218" s="54"/>
      <c r="N218" s="54"/>
    </row>
    <row r="219" spans="1:14" ht="16.5" customHeight="1">
      <c r="A219" s="36" t="s">
        <v>310</v>
      </c>
      <c r="B219" s="128" t="s">
        <v>255</v>
      </c>
      <c r="C219" s="142" t="s">
        <v>314</v>
      </c>
      <c r="D219" s="46" t="s">
        <v>315</v>
      </c>
      <c r="E219" s="54"/>
      <c r="F219" s="54"/>
      <c r="G219" s="54"/>
      <c r="H219" s="54"/>
      <c r="I219" s="54"/>
      <c r="J219" s="54"/>
      <c r="K219" s="54"/>
      <c r="L219" s="54"/>
      <c r="M219" s="54"/>
      <c r="N219" s="54"/>
    </row>
    <row r="220" spans="1:14" ht="16.5" customHeight="1">
      <c r="A220" s="36" t="s">
        <v>310</v>
      </c>
      <c r="B220" s="128" t="s">
        <v>255</v>
      </c>
      <c r="C220" s="142" t="s">
        <v>316</v>
      </c>
      <c r="D220" s="46" t="s">
        <v>317</v>
      </c>
      <c r="E220" s="54"/>
      <c r="F220" s="54"/>
      <c r="G220" s="54"/>
      <c r="H220" s="54"/>
      <c r="I220" s="54"/>
      <c r="J220" s="54"/>
      <c r="K220" s="54"/>
      <c r="L220" s="54"/>
      <c r="M220" s="54"/>
      <c r="N220" s="54"/>
    </row>
    <row r="221" spans="1:14" ht="16.5" customHeight="1">
      <c r="A221" s="36" t="s">
        <v>310</v>
      </c>
      <c r="B221" s="128" t="s">
        <v>255</v>
      </c>
      <c r="C221" s="142" t="s">
        <v>318</v>
      </c>
      <c r="D221" s="46" t="s">
        <v>319</v>
      </c>
      <c r="E221" s="54"/>
      <c r="F221" s="54"/>
      <c r="G221" s="54"/>
      <c r="H221" s="54"/>
      <c r="I221" s="54"/>
      <c r="J221" s="54"/>
      <c r="K221" s="54"/>
      <c r="L221" s="54"/>
      <c r="M221" s="54"/>
      <c r="N221" s="54"/>
    </row>
    <row r="222" spans="1:14" ht="16.5" customHeight="1">
      <c r="A222" s="36" t="s">
        <v>310</v>
      </c>
      <c r="B222" s="128" t="s">
        <v>255</v>
      </c>
      <c r="C222" s="142" t="s">
        <v>320</v>
      </c>
      <c r="D222" s="46" t="s">
        <v>321</v>
      </c>
      <c r="E222" s="54"/>
      <c r="F222" s="54"/>
      <c r="G222" s="54"/>
      <c r="H222" s="54"/>
      <c r="I222" s="54"/>
      <c r="J222" s="54"/>
      <c r="K222" s="54"/>
      <c r="L222" s="54"/>
      <c r="M222" s="54"/>
      <c r="N222" s="54"/>
    </row>
    <row r="223" spans="1:14" ht="16.5" customHeight="1">
      <c r="A223" s="36" t="s">
        <v>310</v>
      </c>
      <c r="B223" s="128" t="s">
        <v>255</v>
      </c>
      <c r="C223" s="142" t="s">
        <v>322</v>
      </c>
      <c r="D223" s="46" t="s">
        <v>323</v>
      </c>
      <c r="E223" s="54"/>
      <c r="F223" s="54"/>
      <c r="G223" s="54"/>
      <c r="H223" s="54"/>
      <c r="I223" s="54"/>
      <c r="J223" s="54"/>
      <c r="K223" s="54"/>
      <c r="L223" s="54"/>
      <c r="M223" s="54"/>
      <c r="N223" s="54"/>
    </row>
    <row r="224" spans="1:14" ht="16.5" customHeight="1">
      <c r="A224" s="25" t="s">
        <v>324</v>
      </c>
      <c r="B224" s="124"/>
      <c r="C224" s="12"/>
      <c r="D224" s="26"/>
      <c r="E224" s="54"/>
      <c r="F224" s="54"/>
      <c r="G224" s="54"/>
      <c r="H224" s="54"/>
      <c r="I224" s="54"/>
      <c r="J224" s="54"/>
      <c r="K224" s="54"/>
      <c r="L224" s="54"/>
      <c r="M224" s="54"/>
      <c r="N224" s="54"/>
    </row>
    <row r="225" spans="1:14" ht="16.5" customHeight="1">
      <c r="A225" s="36" t="s">
        <v>325</v>
      </c>
      <c r="B225" s="128" t="s">
        <v>255</v>
      </c>
      <c r="C225" s="49" t="s">
        <v>326</v>
      </c>
      <c r="D225" s="46" t="s">
        <v>326</v>
      </c>
      <c r="E225" s="54"/>
      <c r="F225" s="54"/>
      <c r="G225" s="54"/>
      <c r="H225" s="54"/>
      <c r="I225" s="54"/>
      <c r="J225" s="54"/>
      <c r="K225" s="54"/>
      <c r="L225" s="54"/>
      <c r="M225" s="54"/>
      <c r="N225" s="54"/>
    </row>
    <row r="226" spans="1:14" ht="16.5" customHeight="1">
      <c r="A226" s="25" t="s">
        <v>327</v>
      </c>
      <c r="B226" s="124"/>
      <c r="C226" s="12"/>
      <c r="D226" s="26"/>
      <c r="E226" s="54"/>
      <c r="F226" s="54"/>
      <c r="G226" s="54"/>
      <c r="H226" s="54"/>
      <c r="I226" s="54"/>
      <c r="J226" s="54"/>
      <c r="K226" s="54"/>
      <c r="L226" s="54"/>
      <c r="M226" s="54"/>
      <c r="N226" s="54"/>
    </row>
    <row r="227" spans="1:14" ht="16.5" customHeight="1">
      <c r="A227" s="36" t="s">
        <v>328</v>
      </c>
      <c r="B227" s="128" t="s">
        <v>255</v>
      </c>
      <c r="C227" s="49">
        <v>73047</v>
      </c>
      <c r="D227" s="46" t="s">
        <v>329</v>
      </c>
      <c r="E227" s="54"/>
      <c r="F227" s="54"/>
      <c r="G227" s="54"/>
      <c r="H227" s="54"/>
      <c r="I227" s="54"/>
      <c r="J227" s="54"/>
      <c r="K227" s="54"/>
      <c r="L227" s="54"/>
      <c r="M227" s="54"/>
      <c r="N227" s="54"/>
    </row>
    <row r="228" spans="1:14" ht="16.5" customHeight="1">
      <c r="A228" s="25" t="s">
        <v>330</v>
      </c>
      <c r="B228" s="124"/>
      <c r="C228" s="12"/>
      <c r="D228" s="26"/>
      <c r="E228" s="54"/>
      <c r="F228" s="54"/>
      <c r="G228" s="54"/>
      <c r="H228" s="54"/>
      <c r="I228" s="54"/>
      <c r="J228" s="54"/>
      <c r="K228" s="54"/>
      <c r="L228" s="54"/>
      <c r="M228" s="54"/>
      <c r="N228" s="54"/>
    </row>
    <row r="229" spans="1:14" ht="16.5" customHeight="1">
      <c r="A229" s="165" t="s">
        <v>331</v>
      </c>
      <c r="B229" s="128" t="s">
        <v>332</v>
      </c>
      <c r="C229" s="49">
        <v>75500</v>
      </c>
      <c r="D229" s="166" t="s">
        <v>333</v>
      </c>
      <c r="E229" s="54"/>
      <c r="F229" s="54"/>
      <c r="G229" s="54"/>
      <c r="H229" s="54"/>
      <c r="I229" s="54"/>
      <c r="J229" s="54"/>
      <c r="K229" s="54"/>
      <c r="L229" s="54"/>
      <c r="M229" s="54"/>
      <c r="N229" s="54"/>
    </row>
    <row r="230" spans="1:14" ht="16.5" customHeight="1">
      <c r="A230" s="25" t="s">
        <v>334</v>
      </c>
      <c r="B230" s="124"/>
      <c r="C230" s="12"/>
      <c r="D230" s="26"/>
      <c r="E230" s="54"/>
      <c r="F230" s="54"/>
      <c r="G230" s="54"/>
      <c r="H230" s="54"/>
      <c r="I230" s="54"/>
      <c r="J230" s="54"/>
      <c r="K230" s="54"/>
      <c r="L230" s="54"/>
      <c r="M230" s="54"/>
      <c r="N230" s="54"/>
    </row>
    <row r="231" spans="1:14" ht="16.5" customHeight="1">
      <c r="A231" s="59" t="s">
        <v>335</v>
      </c>
      <c r="B231" s="123" t="s">
        <v>336</v>
      </c>
      <c r="C231" s="49" t="s">
        <v>337</v>
      </c>
      <c r="D231" s="47" t="s">
        <v>338</v>
      </c>
      <c r="E231" s="54"/>
      <c r="F231" s="54"/>
      <c r="G231" s="54"/>
      <c r="H231" s="54"/>
      <c r="I231" s="54"/>
      <c r="J231" s="54"/>
      <c r="K231" s="54"/>
      <c r="L231" s="54"/>
      <c r="M231" s="54"/>
      <c r="N231" s="54"/>
    </row>
    <row r="232" spans="1:14" ht="16.5" customHeight="1">
      <c r="A232" s="25" t="s">
        <v>339</v>
      </c>
      <c r="B232" s="124"/>
      <c r="C232" s="12"/>
      <c r="D232" s="26"/>
      <c r="E232" s="54"/>
      <c r="F232" s="54"/>
      <c r="G232" s="54"/>
      <c r="H232" s="54"/>
      <c r="I232" s="54"/>
      <c r="J232" s="54"/>
      <c r="K232" s="54"/>
      <c r="L232" s="54"/>
      <c r="M232" s="54"/>
      <c r="N232" s="54"/>
    </row>
    <row r="233" spans="1:14" ht="16.5" customHeight="1">
      <c r="A233" s="165" t="s">
        <v>340</v>
      </c>
      <c r="B233" s="128" t="s">
        <v>336</v>
      </c>
      <c r="C233" s="49">
        <v>47850</v>
      </c>
      <c r="D233" s="112" t="s">
        <v>341</v>
      </c>
      <c r="E233" s="54"/>
      <c r="F233" s="54"/>
      <c r="G233" s="54"/>
      <c r="H233" s="54"/>
      <c r="I233" s="54"/>
      <c r="J233" s="54"/>
      <c r="K233" s="54"/>
      <c r="L233" s="54"/>
      <c r="M233" s="54"/>
      <c r="N233" s="54"/>
    </row>
    <row r="234" spans="1:14" ht="16.5" customHeight="1">
      <c r="A234" s="43" t="s">
        <v>342</v>
      </c>
      <c r="B234" s="132"/>
      <c r="C234" s="44"/>
      <c r="D234" s="45"/>
      <c r="E234" s="54"/>
      <c r="F234" s="54"/>
      <c r="G234" s="54"/>
      <c r="H234" s="54"/>
      <c r="I234" s="54"/>
      <c r="J234" s="54"/>
      <c r="K234" s="54"/>
      <c r="L234" s="54"/>
      <c r="M234" s="54"/>
      <c r="N234" s="54"/>
    </row>
    <row r="235" spans="1:14" ht="16.5" customHeight="1">
      <c r="A235" s="25" t="s">
        <v>343</v>
      </c>
      <c r="B235" s="124"/>
      <c r="C235" s="12"/>
      <c r="D235" s="26"/>
      <c r="E235" s="54"/>
      <c r="F235" s="54"/>
      <c r="G235" s="54"/>
      <c r="H235" s="54"/>
      <c r="I235" s="54"/>
      <c r="J235" s="54"/>
      <c r="K235" s="54"/>
      <c r="L235" s="54"/>
      <c r="M235" s="54"/>
      <c r="N235" s="54"/>
    </row>
    <row r="236" spans="1:14" ht="16.5" customHeight="1">
      <c r="A236" s="36" t="s">
        <v>344</v>
      </c>
      <c r="B236" s="128" t="s">
        <v>345</v>
      </c>
      <c r="C236" s="49">
        <v>73031</v>
      </c>
      <c r="D236" s="46" t="s">
        <v>346</v>
      </c>
      <c r="E236" s="54"/>
      <c r="F236" s="54"/>
      <c r="G236" s="54"/>
      <c r="H236" s="54"/>
      <c r="I236" s="54"/>
      <c r="J236" s="54"/>
      <c r="K236" s="54"/>
      <c r="L236" s="54"/>
      <c r="M236" s="54"/>
      <c r="N236" s="54"/>
    </row>
    <row r="237" spans="1:14" ht="16.5" customHeight="1">
      <c r="A237" s="36" t="s">
        <v>344</v>
      </c>
      <c r="B237" s="128" t="s">
        <v>345</v>
      </c>
      <c r="C237" s="49">
        <v>73036</v>
      </c>
      <c r="D237" s="46" t="s">
        <v>347</v>
      </c>
      <c r="E237" s="54"/>
      <c r="F237" s="54"/>
      <c r="G237" s="54"/>
      <c r="H237" s="54"/>
      <c r="I237" s="54"/>
      <c r="J237" s="54"/>
      <c r="K237" s="54"/>
      <c r="L237" s="54"/>
      <c r="M237" s="54"/>
      <c r="N237" s="54"/>
    </row>
    <row r="238" spans="1:14" ht="16.5" customHeight="1">
      <c r="A238" s="36" t="s">
        <v>344</v>
      </c>
      <c r="B238" s="128" t="s">
        <v>345</v>
      </c>
      <c r="C238" s="49">
        <v>73048</v>
      </c>
      <c r="D238" s="46" t="s">
        <v>348</v>
      </c>
      <c r="E238" s="54"/>
      <c r="F238" s="54"/>
      <c r="G238" s="54"/>
      <c r="H238" s="54"/>
      <c r="I238" s="54"/>
      <c r="J238" s="54"/>
      <c r="K238" s="54"/>
      <c r="L238" s="54"/>
      <c r="M238" s="54"/>
      <c r="N238" s="54"/>
    </row>
    <row r="239" spans="1:14" ht="16.5" customHeight="1">
      <c r="A239" s="36" t="s">
        <v>344</v>
      </c>
      <c r="B239" s="128" t="s">
        <v>345</v>
      </c>
      <c r="C239" s="49">
        <v>81306</v>
      </c>
      <c r="D239" s="46" t="s">
        <v>349</v>
      </c>
      <c r="E239" s="54"/>
      <c r="F239" s="54"/>
      <c r="G239" s="54"/>
      <c r="H239" s="54"/>
      <c r="I239" s="54"/>
      <c r="J239" s="54"/>
      <c r="K239" s="54"/>
      <c r="L239" s="54"/>
      <c r="M239" s="54"/>
      <c r="N239" s="54"/>
    </row>
    <row r="240" spans="1:14" ht="16.5" customHeight="1">
      <c r="A240" s="25" t="s">
        <v>350</v>
      </c>
      <c r="B240" s="124"/>
      <c r="C240" s="12"/>
      <c r="D240" s="50"/>
      <c r="E240" s="54"/>
      <c r="F240" s="54"/>
      <c r="G240" s="54"/>
      <c r="H240" s="54"/>
      <c r="I240" s="54"/>
      <c r="J240" s="54"/>
      <c r="K240" s="54"/>
      <c r="L240" s="54"/>
      <c r="M240" s="54"/>
      <c r="N240" s="54"/>
    </row>
    <row r="241" spans="1:14" ht="16.5" customHeight="1">
      <c r="A241" s="36" t="s">
        <v>351</v>
      </c>
      <c r="B241" s="128" t="s">
        <v>345</v>
      </c>
      <c r="C241" s="49">
        <v>80908</v>
      </c>
      <c r="D241" s="46" t="s">
        <v>352</v>
      </c>
      <c r="E241" s="54"/>
      <c r="F241" s="54"/>
      <c r="G241" s="54"/>
      <c r="H241" s="54"/>
      <c r="I241" s="54"/>
      <c r="J241" s="54"/>
      <c r="K241" s="54"/>
      <c r="L241" s="54"/>
      <c r="M241" s="54"/>
      <c r="N241" s="54"/>
    </row>
    <row r="242" spans="1:14" ht="16.5" customHeight="1">
      <c r="A242" s="25" t="s">
        <v>353</v>
      </c>
      <c r="B242" s="124"/>
      <c r="C242" s="12"/>
      <c r="D242" s="26"/>
      <c r="E242" s="54"/>
      <c r="F242" s="54"/>
      <c r="G242" s="54"/>
      <c r="H242" s="54"/>
      <c r="I242" s="54"/>
      <c r="J242" s="54"/>
      <c r="K242" s="54"/>
      <c r="L242" s="54"/>
      <c r="M242" s="54"/>
      <c r="N242" s="54"/>
    </row>
    <row r="243" spans="1:14" ht="16.5" customHeight="1">
      <c r="A243" s="155" t="s">
        <v>354</v>
      </c>
      <c r="B243" s="136" t="s">
        <v>345</v>
      </c>
      <c r="C243" s="162">
        <v>79101</v>
      </c>
      <c r="D243" s="52" t="s">
        <v>355</v>
      </c>
      <c r="E243" s="54"/>
      <c r="F243" s="54"/>
      <c r="G243" s="54"/>
      <c r="H243" s="54"/>
      <c r="I243" s="54"/>
      <c r="J243" s="54"/>
      <c r="K243" s="54"/>
      <c r="L243" s="54"/>
      <c r="M243" s="54"/>
      <c r="N243" s="54"/>
    </row>
    <row r="244" spans="1:14" ht="16.5" customHeight="1">
      <c r="A244" s="43" t="s">
        <v>356</v>
      </c>
      <c r="B244" s="132"/>
      <c r="C244" s="44"/>
      <c r="D244" s="45"/>
      <c r="E244" s="54"/>
      <c r="F244" s="54"/>
      <c r="G244" s="54"/>
      <c r="H244" s="54"/>
      <c r="I244" s="54"/>
      <c r="J244" s="54"/>
      <c r="K244" s="54"/>
      <c r="L244" s="54"/>
      <c r="M244" s="54"/>
      <c r="N244" s="54"/>
    </row>
    <row r="245" spans="1:14" ht="16.5" customHeight="1">
      <c r="A245" s="25" t="s">
        <v>357</v>
      </c>
      <c r="B245" s="124"/>
      <c r="C245" s="12"/>
      <c r="D245" s="26"/>
      <c r="E245" s="54"/>
      <c r="F245" s="54"/>
      <c r="G245" s="54"/>
      <c r="H245" s="54"/>
      <c r="I245" s="54"/>
      <c r="J245" s="54"/>
      <c r="K245" s="54"/>
      <c r="L245" s="54"/>
      <c r="M245" s="54"/>
      <c r="N245" s="54"/>
    </row>
    <row r="246" spans="1:14" ht="16.5" customHeight="1">
      <c r="A246" s="36" t="s">
        <v>358</v>
      </c>
      <c r="B246" s="128" t="s">
        <v>359</v>
      </c>
      <c r="C246" s="49">
        <v>73049</v>
      </c>
      <c r="D246" s="46" t="s">
        <v>360</v>
      </c>
      <c r="E246" s="54"/>
      <c r="F246" s="54"/>
      <c r="G246" s="54"/>
      <c r="H246" s="54"/>
      <c r="I246" s="54"/>
      <c r="J246" s="54"/>
      <c r="K246" s="54"/>
      <c r="L246" s="54"/>
      <c r="M246" s="54"/>
      <c r="N246" s="54"/>
    </row>
    <row r="247" spans="1:14" ht="16.5" customHeight="1">
      <c r="A247" s="25" t="s">
        <v>361</v>
      </c>
      <c r="B247" s="124"/>
      <c r="C247" s="12"/>
      <c r="D247" s="26"/>
      <c r="E247" s="54"/>
      <c r="F247" s="54"/>
      <c r="G247" s="54"/>
      <c r="H247" s="54"/>
      <c r="I247" s="54"/>
      <c r="J247" s="54"/>
      <c r="K247" s="54"/>
      <c r="L247" s="54"/>
      <c r="M247" s="54"/>
      <c r="N247" s="54"/>
    </row>
    <row r="248" spans="1:14" ht="16.5" customHeight="1">
      <c r="A248" s="36" t="s">
        <v>362</v>
      </c>
      <c r="B248" s="128" t="s">
        <v>359</v>
      </c>
      <c r="C248" s="49">
        <v>20130</v>
      </c>
      <c r="D248" s="46" t="s">
        <v>363</v>
      </c>
      <c r="E248" s="54"/>
      <c r="F248" s="54"/>
      <c r="G248" s="54"/>
      <c r="H248" s="54"/>
      <c r="I248" s="54"/>
      <c r="J248" s="54"/>
      <c r="K248" s="54"/>
      <c r="L248" s="54"/>
      <c r="M248" s="54"/>
      <c r="N248" s="54"/>
    </row>
    <row r="249" spans="1:14" ht="16.5" customHeight="1">
      <c r="A249" s="36" t="s">
        <v>362</v>
      </c>
      <c r="B249" s="128" t="s">
        <v>359</v>
      </c>
      <c r="C249" s="49">
        <v>20190</v>
      </c>
      <c r="D249" s="46" t="s">
        <v>364</v>
      </c>
      <c r="E249" s="54"/>
      <c r="F249" s="54"/>
      <c r="G249" s="54"/>
      <c r="H249" s="54"/>
      <c r="I249" s="54"/>
      <c r="J249" s="54"/>
      <c r="K249" s="54"/>
      <c r="L249" s="54"/>
      <c r="M249" s="54"/>
      <c r="N249" s="54"/>
    </row>
    <row r="250" spans="1:14" ht="16.5" customHeight="1">
      <c r="A250" s="25" t="s">
        <v>365</v>
      </c>
      <c r="B250" s="124"/>
      <c r="C250" s="12"/>
      <c r="D250" s="26"/>
      <c r="E250" s="54"/>
      <c r="F250" s="54"/>
      <c r="G250" s="54"/>
      <c r="H250" s="54"/>
      <c r="I250" s="54"/>
      <c r="J250" s="54"/>
      <c r="K250" s="54"/>
      <c r="L250" s="54"/>
      <c r="M250" s="54"/>
      <c r="N250" s="54"/>
    </row>
    <row r="251" spans="1:14" ht="16.5" customHeight="1">
      <c r="A251" s="165" t="s">
        <v>366</v>
      </c>
      <c r="B251" s="128" t="s">
        <v>359</v>
      </c>
      <c r="C251" s="49">
        <v>30010</v>
      </c>
      <c r="D251" s="166" t="s">
        <v>367</v>
      </c>
      <c r="E251" s="54"/>
      <c r="F251" s="54"/>
      <c r="G251" s="54"/>
      <c r="H251" s="54"/>
      <c r="I251" s="54"/>
      <c r="J251" s="54"/>
      <c r="K251" s="54"/>
      <c r="L251" s="54"/>
      <c r="M251" s="54"/>
      <c r="N251" s="54"/>
    </row>
    <row r="252" spans="1:14" ht="16.5" customHeight="1">
      <c r="A252" s="57" t="s">
        <v>366</v>
      </c>
      <c r="B252" s="130" t="s">
        <v>359</v>
      </c>
      <c r="C252" s="147">
        <v>30011</v>
      </c>
      <c r="D252" s="48" t="s">
        <v>368</v>
      </c>
      <c r="E252" s="54"/>
      <c r="F252" s="54"/>
      <c r="G252" s="54"/>
      <c r="H252" s="54"/>
      <c r="I252" s="54"/>
      <c r="J252" s="54"/>
      <c r="K252" s="54"/>
      <c r="L252" s="54"/>
      <c r="M252" s="54"/>
      <c r="N252" s="54"/>
    </row>
    <row r="253" spans="1:14" ht="16.5" customHeight="1">
      <c r="A253" s="25" t="s">
        <v>369</v>
      </c>
      <c r="B253" s="124"/>
      <c r="C253" s="12"/>
      <c r="D253" s="26"/>
      <c r="E253" s="54"/>
      <c r="F253" s="54"/>
      <c r="G253" s="54"/>
      <c r="H253" s="54"/>
      <c r="I253" s="54"/>
      <c r="J253" s="54"/>
      <c r="K253" s="54"/>
      <c r="L253" s="54"/>
      <c r="M253" s="54"/>
      <c r="N253" s="54"/>
    </row>
    <row r="254" spans="1:14" ht="16.5" customHeight="1">
      <c r="A254" s="55" t="s">
        <v>370</v>
      </c>
      <c r="B254" s="126" t="s">
        <v>359</v>
      </c>
      <c r="C254" s="141">
        <v>20141</v>
      </c>
      <c r="D254" s="56" t="s">
        <v>371</v>
      </c>
      <c r="E254" s="54"/>
      <c r="F254" s="54"/>
      <c r="G254" s="54"/>
      <c r="H254" s="54"/>
      <c r="I254" s="54"/>
      <c r="J254" s="54"/>
      <c r="K254" s="54"/>
      <c r="L254" s="54"/>
      <c r="M254" s="54"/>
      <c r="N254" s="54"/>
    </row>
    <row r="255" spans="1:14" ht="16.5" customHeight="1">
      <c r="A255" s="55" t="s">
        <v>372</v>
      </c>
      <c r="B255" s="126" t="s">
        <v>359</v>
      </c>
      <c r="C255" s="141">
        <v>20142</v>
      </c>
      <c r="D255" s="56" t="s">
        <v>373</v>
      </c>
      <c r="E255" s="54"/>
      <c r="F255" s="54"/>
      <c r="G255" s="54"/>
      <c r="H255" s="54"/>
      <c r="I255" s="54"/>
      <c r="J255" s="54"/>
      <c r="K255" s="54"/>
      <c r="L255" s="54"/>
      <c r="M255" s="54"/>
      <c r="N255" s="54"/>
    </row>
    <row r="256" spans="1:14" ht="16.5" customHeight="1">
      <c r="A256" s="55" t="s">
        <v>374</v>
      </c>
      <c r="B256" s="126" t="s">
        <v>359</v>
      </c>
      <c r="C256" s="141">
        <v>20143</v>
      </c>
      <c r="D256" s="56" t="s">
        <v>375</v>
      </c>
      <c r="E256" s="54"/>
      <c r="F256" s="54"/>
      <c r="G256" s="54"/>
      <c r="H256" s="54"/>
      <c r="I256" s="54"/>
      <c r="J256" s="54"/>
      <c r="K256" s="54"/>
      <c r="L256" s="54"/>
      <c r="M256" s="54"/>
      <c r="N256" s="54"/>
    </row>
    <row r="257" spans="1:14" ht="16.5" customHeight="1">
      <c r="A257" s="55" t="s">
        <v>376</v>
      </c>
      <c r="B257" s="126" t="s">
        <v>359</v>
      </c>
      <c r="C257" s="141">
        <v>20144</v>
      </c>
      <c r="D257" s="56" t="s">
        <v>377</v>
      </c>
      <c r="E257" s="54"/>
      <c r="F257" s="54"/>
      <c r="G257" s="54"/>
      <c r="H257" s="54"/>
      <c r="I257" s="54"/>
      <c r="J257" s="54"/>
      <c r="K257" s="54"/>
      <c r="L257" s="54"/>
      <c r="M257" s="54"/>
      <c r="N257" s="54"/>
    </row>
    <row r="258" spans="1:14" ht="16.5" customHeight="1">
      <c r="A258" s="55" t="s">
        <v>378</v>
      </c>
      <c r="B258" s="126" t="s">
        <v>359</v>
      </c>
      <c r="C258" s="141">
        <v>20145</v>
      </c>
      <c r="D258" s="56" t="s">
        <v>379</v>
      </c>
      <c r="E258" s="54"/>
      <c r="F258" s="54"/>
      <c r="G258" s="54"/>
      <c r="H258" s="54"/>
      <c r="I258" s="54"/>
      <c r="J258" s="54"/>
      <c r="K258" s="54"/>
      <c r="L258" s="54"/>
      <c r="M258" s="54"/>
      <c r="N258" s="54"/>
    </row>
    <row r="259" spans="1:14" ht="16.5" customHeight="1">
      <c r="A259" s="55" t="s">
        <v>370</v>
      </c>
      <c r="B259" s="126" t="s">
        <v>359</v>
      </c>
      <c r="C259" s="141">
        <v>40002</v>
      </c>
      <c r="D259" s="56" t="s">
        <v>380</v>
      </c>
      <c r="E259" s="54"/>
      <c r="F259" s="54"/>
      <c r="G259" s="54"/>
      <c r="H259" s="54"/>
      <c r="I259" s="54"/>
      <c r="J259" s="54"/>
      <c r="K259" s="54"/>
      <c r="L259" s="54"/>
      <c r="M259" s="54"/>
      <c r="N259" s="54"/>
    </row>
    <row r="260" spans="1:14" ht="16.5" customHeight="1">
      <c r="A260" s="55" t="s">
        <v>372</v>
      </c>
      <c r="B260" s="126" t="s">
        <v>359</v>
      </c>
      <c r="C260" s="141">
        <v>40003</v>
      </c>
      <c r="D260" s="56" t="s">
        <v>381</v>
      </c>
      <c r="E260" s="54"/>
      <c r="F260" s="54"/>
      <c r="G260" s="54"/>
      <c r="H260" s="54"/>
      <c r="I260" s="54"/>
      <c r="J260" s="54"/>
      <c r="K260" s="54"/>
      <c r="L260" s="54"/>
      <c r="M260" s="54"/>
      <c r="N260" s="54"/>
    </row>
    <row r="261" spans="1:14" ht="16.5" customHeight="1">
      <c r="A261" s="55" t="s">
        <v>374</v>
      </c>
      <c r="B261" s="126" t="s">
        <v>359</v>
      </c>
      <c r="C261" s="141">
        <v>40004</v>
      </c>
      <c r="D261" s="56" t="s">
        <v>382</v>
      </c>
      <c r="E261" s="54"/>
      <c r="F261" s="54"/>
      <c r="G261" s="54"/>
      <c r="H261" s="54"/>
      <c r="I261" s="54"/>
      <c r="J261" s="54"/>
      <c r="K261" s="54"/>
      <c r="L261" s="54"/>
      <c r="M261" s="54"/>
      <c r="N261" s="54"/>
    </row>
    <row r="262" spans="1:14" ht="16.5" customHeight="1">
      <c r="A262" s="55" t="s">
        <v>376</v>
      </c>
      <c r="B262" s="126" t="s">
        <v>359</v>
      </c>
      <c r="C262" s="141">
        <v>40005</v>
      </c>
      <c r="D262" s="56" t="s">
        <v>383</v>
      </c>
      <c r="E262" s="54"/>
      <c r="F262" s="54"/>
      <c r="G262" s="54"/>
      <c r="H262" s="54"/>
      <c r="I262" s="54"/>
      <c r="J262" s="54"/>
      <c r="K262" s="54"/>
      <c r="L262" s="54"/>
      <c r="M262" s="54"/>
      <c r="N262" s="54"/>
    </row>
    <row r="263" spans="1:14" ht="16.5" customHeight="1">
      <c r="A263" s="57" t="s">
        <v>378</v>
      </c>
      <c r="B263" s="130" t="s">
        <v>359</v>
      </c>
      <c r="C263" s="172">
        <v>40006</v>
      </c>
      <c r="D263" s="173" t="s">
        <v>384</v>
      </c>
      <c r="E263" s="54"/>
      <c r="F263" s="54"/>
      <c r="G263" s="54"/>
      <c r="H263" s="54"/>
      <c r="I263" s="54"/>
      <c r="J263" s="54"/>
      <c r="K263" s="54"/>
      <c r="L263" s="54"/>
      <c r="M263" s="54"/>
      <c r="N263" s="54"/>
    </row>
    <row r="264" spans="1:14" ht="16.5" customHeight="1">
      <c r="A264" s="27" t="s">
        <v>385</v>
      </c>
      <c r="B264" s="133"/>
      <c r="C264" s="13"/>
      <c r="D264" s="28"/>
      <c r="E264" s="54"/>
      <c r="F264" s="54"/>
      <c r="G264" s="54"/>
      <c r="H264" s="54"/>
      <c r="I264" s="54"/>
      <c r="J264" s="54"/>
      <c r="K264" s="54"/>
      <c r="L264" s="54"/>
      <c r="M264" s="54"/>
      <c r="N264" s="54"/>
    </row>
    <row r="265" spans="1:14" ht="16.5" customHeight="1">
      <c r="A265" s="29" t="s">
        <v>386</v>
      </c>
      <c r="B265" s="122"/>
      <c r="C265" s="14"/>
      <c r="D265" s="30"/>
      <c r="E265" s="54"/>
      <c r="F265" s="54"/>
      <c r="G265" s="54"/>
      <c r="H265" s="54"/>
      <c r="I265" s="54"/>
      <c r="J265" s="54"/>
      <c r="K265" s="54"/>
      <c r="L265" s="54"/>
      <c r="M265" s="54"/>
      <c r="N265" s="54"/>
    </row>
    <row r="266" spans="1:14" ht="16.5" customHeight="1">
      <c r="A266" s="55" t="s">
        <v>387</v>
      </c>
      <c r="B266" s="126" t="s">
        <v>388</v>
      </c>
      <c r="C266" s="141">
        <v>73037</v>
      </c>
      <c r="D266" s="56" t="s">
        <v>389</v>
      </c>
      <c r="E266" s="54"/>
      <c r="F266" s="54"/>
      <c r="G266" s="54"/>
      <c r="H266" s="54"/>
      <c r="I266" s="54"/>
      <c r="J266" s="54"/>
      <c r="K266" s="54"/>
      <c r="L266" s="54"/>
      <c r="M266" s="54"/>
      <c r="N266" s="54"/>
    </row>
    <row r="267" spans="1:14" ht="16.5" customHeight="1">
      <c r="A267" s="57" t="s">
        <v>387</v>
      </c>
      <c r="B267" s="126" t="s">
        <v>388</v>
      </c>
      <c r="C267" s="147">
        <v>73056</v>
      </c>
      <c r="D267" s="48" t="s">
        <v>390</v>
      </c>
      <c r="E267" s="54"/>
      <c r="F267" s="54"/>
      <c r="G267" s="54"/>
      <c r="H267" s="54"/>
      <c r="I267" s="54"/>
      <c r="J267" s="54"/>
      <c r="K267" s="54"/>
      <c r="L267" s="54"/>
      <c r="M267" s="54"/>
      <c r="N267" s="54"/>
    </row>
    <row r="268" spans="1:14" ht="16.5" customHeight="1">
      <c r="A268" s="25" t="s">
        <v>391</v>
      </c>
      <c r="B268" s="124"/>
      <c r="C268" s="12"/>
      <c r="D268" s="26"/>
      <c r="E268" s="54"/>
      <c r="F268" s="54"/>
      <c r="G268" s="54"/>
      <c r="H268" s="54"/>
      <c r="I268" s="54"/>
      <c r="J268" s="54"/>
      <c r="K268" s="54"/>
      <c r="L268" s="54"/>
      <c r="M268" s="54"/>
      <c r="N268" s="54"/>
    </row>
    <row r="269" spans="1:14" ht="16.5" customHeight="1">
      <c r="A269" s="59" t="s">
        <v>392</v>
      </c>
      <c r="B269" s="123" t="s">
        <v>393</v>
      </c>
      <c r="C269" s="49">
        <v>73038</v>
      </c>
      <c r="D269" s="47" t="s">
        <v>394</v>
      </c>
      <c r="E269" s="54"/>
      <c r="F269" s="54"/>
      <c r="G269" s="54"/>
      <c r="H269" s="54"/>
      <c r="I269" s="54"/>
      <c r="J269" s="54"/>
      <c r="K269" s="54"/>
      <c r="L269" s="54"/>
      <c r="M269" s="54"/>
      <c r="N269" s="54"/>
    </row>
    <row r="270" spans="1:14" ht="16.5" customHeight="1">
      <c r="A270" s="25" t="s">
        <v>395</v>
      </c>
      <c r="B270" s="124"/>
      <c r="C270" s="12"/>
      <c r="D270" s="26"/>
      <c r="E270" s="54"/>
      <c r="F270" s="54"/>
      <c r="G270" s="54"/>
      <c r="H270" s="54"/>
      <c r="I270" s="54"/>
      <c r="J270" s="54"/>
      <c r="K270" s="54"/>
      <c r="L270" s="54"/>
      <c r="M270" s="54"/>
      <c r="N270" s="54"/>
    </row>
    <row r="271" spans="1:14" ht="16.5" customHeight="1">
      <c r="A271" s="36" t="s">
        <v>396</v>
      </c>
      <c r="B271" s="128" t="s">
        <v>397</v>
      </c>
      <c r="C271" s="49">
        <v>73039</v>
      </c>
      <c r="D271" s="46" t="s">
        <v>398</v>
      </c>
      <c r="E271" s="54"/>
      <c r="F271" s="54"/>
      <c r="G271" s="54"/>
      <c r="H271" s="54"/>
      <c r="I271" s="54"/>
      <c r="J271" s="54"/>
      <c r="K271" s="54"/>
      <c r="L271" s="54"/>
      <c r="M271" s="54"/>
      <c r="N271" s="54"/>
    </row>
    <row r="272" spans="1:14" ht="16.5" customHeight="1">
      <c r="A272" s="31" t="s">
        <v>399</v>
      </c>
      <c r="B272" s="134"/>
      <c r="C272" s="15"/>
      <c r="D272" s="32"/>
      <c r="E272" s="54"/>
      <c r="F272" s="54"/>
      <c r="G272" s="54"/>
      <c r="H272" s="54"/>
      <c r="I272" s="54"/>
      <c r="J272" s="54"/>
      <c r="K272" s="54"/>
      <c r="L272" s="54"/>
      <c r="M272" s="54"/>
      <c r="N272" s="54"/>
    </row>
    <row r="273" spans="1:14" ht="16.5" customHeight="1">
      <c r="A273" s="36" t="s">
        <v>400</v>
      </c>
      <c r="B273" s="128" t="s">
        <v>401</v>
      </c>
      <c r="C273" s="49">
        <v>73041</v>
      </c>
      <c r="D273" s="46" t="s">
        <v>402</v>
      </c>
      <c r="E273" s="54"/>
      <c r="F273" s="54"/>
      <c r="G273" s="54"/>
      <c r="H273" s="54"/>
      <c r="I273" s="54"/>
      <c r="J273" s="54"/>
      <c r="K273" s="54"/>
      <c r="L273" s="54"/>
      <c r="M273" s="54"/>
      <c r="N273" s="54"/>
    </row>
    <row r="274" spans="1:14" ht="16.5" customHeight="1">
      <c r="A274" s="31" t="s">
        <v>403</v>
      </c>
      <c r="B274" s="134"/>
      <c r="C274" s="15"/>
      <c r="D274" s="32"/>
      <c r="E274" s="54"/>
      <c r="F274" s="54"/>
      <c r="G274" s="54"/>
      <c r="H274" s="54"/>
      <c r="I274" s="54"/>
      <c r="J274" s="54"/>
      <c r="K274" s="54"/>
      <c r="L274" s="54"/>
      <c r="M274" s="54"/>
      <c r="N274" s="54"/>
    </row>
    <row r="275" spans="1:14" ht="16.5" customHeight="1">
      <c r="A275" s="155" t="s">
        <v>404</v>
      </c>
      <c r="B275" s="136" t="s">
        <v>405</v>
      </c>
      <c r="C275" s="162">
        <v>73042</v>
      </c>
      <c r="D275" s="52" t="s">
        <v>406</v>
      </c>
      <c r="E275" s="54"/>
      <c r="F275" s="54"/>
      <c r="G275" s="54"/>
      <c r="H275" s="54"/>
      <c r="I275" s="54"/>
      <c r="J275" s="54"/>
      <c r="K275" s="54"/>
      <c r="L275" s="54"/>
      <c r="M275" s="54"/>
      <c r="N275" s="54"/>
    </row>
    <row r="276" spans="1:14" ht="16.5" customHeight="1">
      <c r="A276" s="27" t="s">
        <v>407</v>
      </c>
      <c r="B276" s="133"/>
      <c r="C276" s="13"/>
      <c r="D276" s="28"/>
      <c r="E276" s="54"/>
      <c r="F276" s="54"/>
      <c r="G276" s="54"/>
      <c r="H276" s="54"/>
      <c r="I276" s="54"/>
      <c r="J276" s="54"/>
      <c r="K276" s="54"/>
      <c r="L276" s="54"/>
      <c r="M276" s="54"/>
      <c r="N276" s="54"/>
    </row>
    <row r="277" spans="1:14" ht="16.5" customHeight="1">
      <c r="A277" s="29" t="s">
        <v>408</v>
      </c>
      <c r="B277" s="122"/>
      <c r="C277" s="14"/>
      <c r="D277" s="30"/>
      <c r="E277" s="54"/>
      <c r="F277" s="54"/>
      <c r="G277" s="54"/>
      <c r="H277" s="54"/>
      <c r="I277" s="54"/>
      <c r="J277" s="54"/>
      <c r="K277" s="54"/>
      <c r="L277" s="54"/>
      <c r="M277" s="54"/>
      <c r="N277" s="54"/>
    </row>
    <row r="278" spans="1:14" ht="16.5" customHeight="1">
      <c r="A278" s="55" t="s">
        <v>409</v>
      </c>
      <c r="B278" s="126" t="s">
        <v>326</v>
      </c>
      <c r="C278" s="141" t="s">
        <v>326</v>
      </c>
      <c r="D278" s="56" t="s">
        <v>410</v>
      </c>
      <c r="E278" s="54"/>
      <c r="F278" s="54"/>
      <c r="G278" s="54"/>
      <c r="H278" s="54"/>
      <c r="I278" s="54"/>
      <c r="J278" s="54"/>
      <c r="K278" s="54"/>
      <c r="L278" s="54"/>
      <c r="M278" s="54"/>
      <c r="N278" s="54"/>
    </row>
  </sheetData>
  <autoFilter ref="A2:D278" xr:uid="{00000000-0009-0000-0000-000002000000}"/>
  <sortState xmlns:xlrd2="http://schemas.microsoft.com/office/spreadsheetml/2017/richdata2" ref="C71:D72">
    <sortCondition ref="C71:C72"/>
  </sortState>
  <mergeCells count="1">
    <mergeCell ref="A1:D1"/>
  </mergeCells>
  <phoneticPr fontId="0" type="noConversion"/>
  <printOptions horizontalCentered="1"/>
  <pageMargins left="7.874015748031496E-2" right="7.874015748031496E-2" top="0.23622047244094491" bottom="0.43307086614173229" header="0.23622047244094491" footer="0.27559055118110237"/>
  <pageSetup paperSize="9" scale="97" fitToHeight="7" orientation="portrait" r:id="rId1"/>
  <headerFooter alignWithMargins="0">
    <oddHeader>&amp;L&amp;"Calibri"&amp;10&amp;K000000 Official - Financial&amp;1#_x000D_</oddHeader>
    <oddFooter>&amp;C&amp;9&amp;P of &amp;N</oddFooter>
  </headerFooter>
  <rowBreaks count="5" manualBreakCount="5">
    <brk id="57" max="2" man="1"/>
    <brk id="97" max="2" man="1"/>
    <brk id="143" max="2" man="1"/>
    <brk id="196" max="2" man="1"/>
    <brk id="243" max="2" man="1"/>
  </rowBreaks>
  <ignoredErrors>
    <ignoredError sqref="C219:C221 C222:C223 C18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F232"/>
  <sheetViews>
    <sheetView showGridLines="0" workbookViewId="0">
      <pane ySplit="1" topLeftCell="A2" activePane="bottomLeft" state="frozenSplit"/>
      <selection pane="bottomLeft" activeCell="D163" sqref="D163"/>
    </sheetView>
  </sheetViews>
  <sheetFormatPr defaultColWidth="9" defaultRowHeight="19.5" customHeight="1"/>
  <cols>
    <col min="1" max="1" width="9" style="1"/>
    <col min="2" max="2" width="12.375" style="1" customWidth="1"/>
    <col min="3" max="3" width="11.75" style="1" bestFit="1" customWidth="1"/>
    <col min="4" max="4" width="76.625" style="24" customWidth="1"/>
    <col min="5" max="5" width="14.125" style="1" bestFit="1" customWidth="1"/>
    <col min="6" max="16384" width="9" style="1"/>
  </cols>
  <sheetData>
    <row r="1" spans="1:6" ht="60" customHeight="1">
      <c r="A1" s="33" t="s">
        <v>3</v>
      </c>
      <c r="B1" s="138" t="str">
        <f>'2.CFR Structure'!B2</f>
        <v>3 yr GBP line ref</v>
      </c>
      <c r="C1" s="33" t="s">
        <v>411</v>
      </c>
      <c r="D1" s="33" t="s">
        <v>2</v>
      </c>
      <c r="F1" s="99"/>
    </row>
    <row r="2" spans="1:6" ht="19.5" customHeight="1">
      <c r="A2" s="5" t="s">
        <v>387</v>
      </c>
      <c r="B2" s="137" t="str">
        <f>INDEX('2.CFR Structure'!B:B,MATCH('3. Condensed Code Order List'!A2,'2.CFR Structure'!A:A,FALSE),1)</f>
        <v>L18</v>
      </c>
      <c r="C2" s="6">
        <v>73037</v>
      </c>
      <c r="D2" s="18" t="s">
        <v>389</v>
      </c>
    </row>
    <row r="3" spans="1:6" ht="19.5" customHeight="1">
      <c r="A3" s="5" t="s">
        <v>387</v>
      </c>
      <c r="B3" s="137" t="str">
        <f>INDEX('2.CFR Structure'!B:B,MATCH('3. Condensed Code Order List'!A3,'2.CFR Structure'!A:A,FALSE),1)</f>
        <v>L18</v>
      </c>
      <c r="C3" s="169">
        <v>73056</v>
      </c>
      <c r="D3" s="104" t="s">
        <v>390</v>
      </c>
    </row>
    <row r="4" spans="1:6" ht="19.5" customHeight="1">
      <c r="A4" s="5" t="s">
        <v>392</v>
      </c>
      <c r="B4" s="137" t="str">
        <f>INDEX('2.CFR Structure'!B:B,MATCH('3. Condensed Code Order List'!A4,'2.CFR Structure'!A:A,FALSE),1)</f>
        <v>L20</v>
      </c>
      <c r="C4" s="6">
        <v>73038</v>
      </c>
      <c r="D4" s="18" t="s">
        <v>394</v>
      </c>
    </row>
    <row r="5" spans="1:6" ht="19.5" customHeight="1">
      <c r="A5" s="5" t="s">
        <v>396</v>
      </c>
      <c r="B5" s="137" t="str">
        <f>INDEX('2.CFR Structure'!B:B,MATCH('3. Condensed Code Order List'!A5,'2.CFR Structure'!A:A,FALSE),1)</f>
        <v>L21</v>
      </c>
      <c r="C5" s="6">
        <v>73039</v>
      </c>
      <c r="D5" s="18" t="s">
        <v>398</v>
      </c>
    </row>
    <row r="6" spans="1:6" ht="19.5" customHeight="1">
      <c r="A6" s="5" t="s">
        <v>400</v>
      </c>
      <c r="B6" s="137" t="str">
        <f>INDEX('2.CFR Structure'!B:B,MATCH('3. Condensed Code Order List'!A6,'2.CFR Structure'!A:A,FALSE),1)</f>
        <v>L22</v>
      </c>
      <c r="C6" s="6">
        <v>73041</v>
      </c>
      <c r="D6" s="18" t="s">
        <v>402</v>
      </c>
    </row>
    <row r="7" spans="1:6" ht="19.5" customHeight="1">
      <c r="A7" s="2" t="s">
        <v>404</v>
      </c>
      <c r="B7" s="137" t="str">
        <f>INDEX('2.CFR Structure'!B:B,MATCH('3. Condensed Code Order List'!A7,'2.CFR Structure'!A:A,FALSE),1)</f>
        <v>L23</v>
      </c>
      <c r="C7" s="6">
        <v>73042</v>
      </c>
      <c r="D7" s="23" t="s">
        <v>412</v>
      </c>
    </row>
    <row r="8" spans="1:6" ht="19.5" customHeight="1">
      <c r="A8" s="5" t="s">
        <v>358</v>
      </c>
      <c r="B8" s="137" t="str">
        <f>INDEX('2.CFR Structure'!B:B,MATCH('3. Condensed Code Order List'!A8,'2.CFR Structure'!A:A,FALSE),1)</f>
        <v>L60</v>
      </c>
      <c r="C8" s="6">
        <v>73049</v>
      </c>
      <c r="D8" s="18" t="s">
        <v>360</v>
      </c>
    </row>
    <row r="9" spans="1:6" ht="19.5" customHeight="1">
      <c r="A9" s="5" t="s">
        <v>362</v>
      </c>
      <c r="B9" s="137" t="str">
        <f>INDEX('2.CFR Structure'!B:B,MATCH('3. Condensed Code Order List'!A9,'2.CFR Structure'!A:A,FALSE),1)</f>
        <v>L60</v>
      </c>
      <c r="C9" s="6">
        <v>20130</v>
      </c>
      <c r="D9" s="18" t="s">
        <v>363</v>
      </c>
    </row>
    <row r="10" spans="1:6" ht="19.5" customHeight="1">
      <c r="A10" s="5" t="s">
        <v>362</v>
      </c>
      <c r="B10" s="137" t="str">
        <f>INDEX('2.CFR Structure'!B:B,MATCH('3. Condensed Code Order List'!A10,'2.CFR Structure'!A:A,FALSE),1)</f>
        <v>L60</v>
      </c>
      <c r="C10" s="6">
        <v>20190</v>
      </c>
      <c r="D10" s="18" t="s">
        <v>364</v>
      </c>
    </row>
    <row r="11" spans="1:6" ht="19.5" customHeight="1">
      <c r="A11" s="5" t="s">
        <v>366</v>
      </c>
      <c r="B11" s="137" t="str">
        <f>INDEX('2.CFR Structure'!B:B,MATCH('3. Condensed Code Order List'!A11,'2.CFR Structure'!A:A,FALSE),1)</f>
        <v>L60</v>
      </c>
      <c r="C11" s="4">
        <v>30010</v>
      </c>
      <c r="D11" s="18" t="s">
        <v>367</v>
      </c>
    </row>
    <row r="12" spans="1:6" ht="19.5" customHeight="1">
      <c r="A12" s="3" t="s">
        <v>366</v>
      </c>
      <c r="B12" s="137" t="str">
        <f>INDEX('2.CFR Structure'!B:B,MATCH('3. Condensed Code Order List'!A12,'2.CFR Structure'!A:A,FALSE),1)</f>
        <v>L60</v>
      </c>
      <c r="C12" s="4">
        <v>30011</v>
      </c>
      <c r="D12" s="18" t="s">
        <v>368</v>
      </c>
    </row>
    <row r="13" spans="1:6" ht="19.5" customHeight="1">
      <c r="A13" s="3" t="s">
        <v>370</v>
      </c>
      <c r="B13" s="137" t="str">
        <f>INDEX('2.CFR Structure'!B:B,MATCH('3. Condensed Code Order List'!A13,'2.CFR Structure'!A:A,FALSE),1)</f>
        <v>L60</v>
      </c>
      <c r="C13" s="4">
        <v>20141</v>
      </c>
      <c r="D13" s="18" t="s">
        <v>371</v>
      </c>
    </row>
    <row r="14" spans="1:6" ht="19.5" customHeight="1">
      <c r="A14" s="3" t="s">
        <v>372</v>
      </c>
      <c r="B14" s="137" t="str">
        <f>INDEX('2.CFR Structure'!B:B,MATCH('3. Condensed Code Order List'!A14,'2.CFR Structure'!A:A,FALSE),1)</f>
        <v>L60</v>
      </c>
      <c r="C14" s="4">
        <v>20142</v>
      </c>
      <c r="D14" s="18" t="s">
        <v>373</v>
      </c>
    </row>
    <row r="15" spans="1:6" ht="19.5" customHeight="1">
      <c r="A15" s="3" t="s">
        <v>374</v>
      </c>
      <c r="B15" s="137" t="str">
        <f>INDEX('2.CFR Structure'!B:B,MATCH('3. Condensed Code Order List'!A15,'2.CFR Structure'!A:A,FALSE),1)</f>
        <v>L60</v>
      </c>
      <c r="C15" s="4">
        <v>20143</v>
      </c>
      <c r="D15" s="18" t="s">
        <v>375</v>
      </c>
    </row>
    <row r="16" spans="1:6" ht="19.5" customHeight="1">
      <c r="A16" s="3" t="s">
        <v>376</v>
      </c>
      <c r="B16" s="137" t="str">
        <f>INDEX('2.CFR Structure'!B:B,MATCH('3. Condensed Code Order List'!A16,'2.CFR Structure'!A:A,FALSE),1)</f>
        <v>L60</v>
      </c>
      <c r="C16" s="4">
        <v>20144</v>
      </c>
      <c r="D16" s="18" t="s">
        <v>377</v>
      </c>
    </row>
    <row r="17" spans="1:4" ht="19.5" customHeight="1">
      <c r="A17" s="3" t="s">
        <v>378</v>
      </c>
      <c r="B17" s="137" t="str">
        <f>INDEX('2.CFR Structure'!B:B,MATCH('3. Condensed Code Order List'!A17,'2.CFR Structure'!A:A,FALSE),1)</f>
        <v>L60</v>
      </c>
      <c r="C17" s="4">
        <v>20145</v>
      </c>
      <c r="D17" s="18" t="s">
        <v>379</v>
      </c>
    </row>
    <row r="18" spans="1:4" ht="19.5" customHeight="1">
      <c r="A18" s="3" t="s">
        <v>370</v>
      </c>
      <c r="B18" s="137" t="str">
        <f>INDEX('2.CFR Structure'!B:B,MATCH('3. Condensed Code Order List'!A18,'2.CFR Structure'!A:A,FALSE),1)</f>
        <v>L60</v>
      </c>
      <c r="C18" s="4">
        <v>40002</v>
      </c>
      <c r="D18" s="18" t="s">
        <v>380</v>
      </c>
    </row>
    <row r="19" spans="1:4" ht="19.5" customHeight="1">
      <c r="A19" s="3" t="s">
        <v>372</v>
      </c>
      <c r="B19" s="137" t="str">
        <f>INDEX('2.CFR Structure'!B:B,MATCH('3. Condensed Code Order List'!A19,'2.CFR Structure'!A:A,FALSE),1)</f>
        <v>L60</v>
      </c>
      <c r="C19" s="4">
        <v>40003</v>
      </c>
      <c r="D19" s="18" t="s">
        <v>381</v>
      </c>
    </row>
    <row r="20" spans="1:4" ht="19.5" customHeight="1">
      <c r="A20" s="3" t="s">
        <v>374</v>
      </c>
      <c r="B20" s="137" t="str">
        <f>INDEX('2.CFR Structure'!B:B,MATCH('3. Condensed Code Order List'!A20,'2.CFR Structure'!A:A,FALSE),1)</f>
        <v>L60</v>
      </c>
      <c r="C20" s="4">
        <v>40004</v>
      </c>
      <c r="D20" s="18" t="s">
        <v>382</v>
      </c>
    </row>
    <row r="21" spans="1:4" ht="19.5" customHeight="1">
      <c r="A21" s="3" t="s">
        <v>376</v>
      </c>
      <c r="B21" s="137" t="str">
        <f>INDEX('2.CFR Structure'!B:B,MATCH('3. Condensed Code Order List'!A21,'2.CFR Structure'!A:A,FALSE),1)</f>
        <v>L60</v>
      </c>
      <c r="C21" s="4">
        <v>40005</v>
      </c>
      <c r="D21" s="18" t="s">
        <v>383</v>
      </c>
    </row>
    <row r="22" spans="1:4" ht="19.5" customHeight="1">
      <c r="A22" s="3" t="s">
        <v>378</v>
      </c>
      <c r="B22" s="137" t="str">
        <f>INDEX('2.CFR Structure'!B:B,MATCH('3. Condensed Code Order List'!A22,'2.CFR Structure'!A:A,FALSE),1)</f>
        <v>L60</v>
      </c>
      <c r="C22" s="4">
        <v>40006</v>
      </c>
      <c r="D22" s="18" t="s">
        <v>384</v>
      </c>
    </row>
    <row r="23" spans="1:4" ht="19.5" customHeight="1">
      <c r="A23" s="3" t="s">
        <v>344</v>
      </c>
      <c r="B23" s="137" t="str">
        <f>INDEX('2.CFR Structure'!B:B,MATCH('3. Condensed Code Order List'!A23,'2.CFR Structure'!A:A,FALSE),1)</f>
        <v>L59</v>
      </c>
      <c r="C23" s="4">
        <v>73031</v>
      </c>
      <c r="D23" s="18" t="s">
        <v>346</v>
      </c>
    </row>
    <row r="24" spans="1:4" ht="19.5" customHeight="1">
      <c r="A24" s="3" t="s">
        <v>344</v>
      </c>
      <c r="B24" s="137" t="str">
        <f>INDEX('2.CFR Structure'!B:B,MATCH('3. Condensed Code Order List'!A24,'2.CFR Structure'!A:A,FALSE),1)</f>
        <v>L59</v>
      </c>
      <c r="C24" s="4">
        <v>73036</v>
      </c>
      <c r="D24" s="18" t="s">
        <v>347</v>
      </c>
    </row>
    <row r="25" spans="1:4" ht="19.5" customHeight="1">
      <c r="A25" s="5" t="s">
        <v>344</v>
      </c>
      <c r="B25" s="137" t="str">
        <f>INDEX('2.CFR Structure'!B:B,MATCH('3. Condensed Code Order List'!A25,'2.CFR Structure'!A:A,FALSE),1)</f>
        <v>L59</v>
      </c>
      <c r="C25" s="6">
        <v>73048</v>
      </c>
      <c r="D25" s="18" t="s">
        <v>348</v>
      </c>
    </row>
    <row r="26" spans="1:4" ht="19.5" customHeight="1">
      <c r="A26" s="5" t="s">
        <v>344</v>
      </c>
      <c r="B26" s="137" t="str">
        <f>INDEX('2.CFR Structure'!B:B,MATCH('3. Condensed Code Order List'!A26,'2.CFR Structure'!A:A,FALSE),1)</f>
        <v>L59</v>
      </c>
      <c r="C26" s="6">
        <v>81306</v>
      </c>
      <c r="D26" s="18" t="s">
        <v>349</v>
      </c>
    </row>
    <row r="27" spans="1:4" ht="19.5" customHeight="1">
      <c r="A27" s="5" t="s">
        <v>351</v>
      </c>
      <c r="B27" s="137" t="str">
        <f>INDEX('2.CFR Structure'!B:B,MATCH('3. Condensed Code Order List'!A27,'2.CFR Structure'!A:A,FALSE),1)</f>
        <v>L59</v>
      </c>
      <c r="C27" s="6">
        <v>80908</v>
      </c>
      <c r="D27" s="18" t="s">
        <v>352</v>
      </c>
    </row>
    <row r="28" spans="1:4" ht="19.5" customHeight="1">
      <c r="A28" s="5" t="s">
        <v>354</v>
      </c>
      <c r="B28" s="137" t="str">
        <f>INDEX('2.CFR Structure'!B:B,MATCH('3. Condensed Code Order List'!A28,'2.CFR Structure'!A:A,FALSE),1)</f>
        <v>L59</v>
      </c>
      <c r="C28" s="9">
        <v>79101</v>
      </c>
      <c r="D28" s="18" t="s">
        <v>355</v>
      </c>
    </row>
    <row r="29" spans="1:4" ht="19.5" customHeight="1">
      <c r="A29" s="5" t="s">
        <v>109</v>
      </c>
      <c r="B29" s="137" t="str">
        <f>INDEX('2.CFR Structure'!B:B,MATCH('3. Condensed Code Order List'!A29,'2.CFR Structure'!A:A,FALSE),1)</f>
        <v>L36</v>
      </c>
      <c r="C29" s="9" t="s">
        <v>111</v>
      </c>
      <c r="D29" s="18" t="s">
        <v>112</v>
      </c>
    </row>
    <row r="30" spans="1:4" ht="19.5" customHeight="1">
      <c r="A30" s="5" t="s">
        <v>109</v>
      </c>
      <c r="B30" s="137" t="str">
        <f>INDEX('2.CFR Structure'!B:B,MATCH('3. Condensed Code Order List'!A30,'2.CFR Structure'!A:A,FALSE),1)</f>
        <v>L36</v>
      </c>
      <c r="C30" s="9" t="s">
        <v>113</v>
      </c>
      <c r="D30" s="22" t="s">
        <v>112</v>
      </c>
    </row>
    <row r="31" spans="1:4" ht="19.5" customHeight="1">
      <c r="A31" s="5" t="s">
        <v>115</v>
      </c>
      <c r="B31" s="137" t="str">
        <f>INDEX('2.CFR Structure'!B:B,MATCH('3. Condensed Code Order List'!A31,'2.CFR Structure'!A:A,FALSE),1)</f>
        <v>L36</v>
      </c>
      <c r="C31" s="6" t="s">
        <v>116</v>
      </c>
      <c r="D31" s="22" t="s">
        <v>413</v>
      </c>
    </row>
    <row r="32" spans="1:4" ht="19.5" customHeight="1">
      <c r="A32" s="5" t="s">
        <v>119</v>
      </c>
      <c r="B32" s="137" t="str">
        <f>INDEX('2.CFR Structure'!B:B,MATCH('3. Condensed Code Order List'!A32,'2.CFR Structure'!A:A,FALSE),1)</f>
        <v>L37</v>
      </c>
      <c r="C32" s="6" t="s">
        <v>121</v>
      </c>
      <c r="D32" s="22" t="s">
        <v>122</v>
      </c>
    </row>
    <row r="33" spans="1:4" ht="19.5" customHeight="1">
      <c r="A33" s="5" t="s">
        <v>119</v>
      </c>
      <c r="B33" s="137" t="str">
        <f>INDEX('2.CFR Structure'!B:B,MATCH('3. Condensed Code Order List'!A33,'2.CFR Structure'!A:A,FALSE),1)</f>
        <v>L37</v>
      </c>
      <c r="C33" s="6" t="s">
        <v>123</v>
      </c>
      <c r="D33" s="18" t="s">
        <v>124</v>
      </c>
    </row>
    <row r="34" spans="1:4" ht="19.5" customHeight="1">
      <c r="A34" s="5" t="s">
        <v>119</v>
      </c>
      <c r="B34" s="137" t="str">
        <f>INDEX('2.CFR Structure'!B:B,MATCH('3. Condensed Code Order List'!A34,'2.CFR Structure'!A:A,FALSE),1)</f>
        <v>L37</v>
      </c>
      <c r="C34" s="6" t="s">
        <v>125</v>
      </c>
      <c r="D34" s="18" t="s">
        <v>126</v>
      </c>
    </row>
    <row r="35" spans="1:4" ht="19.5" customHeight="1">
      <c r="A35" s="5" t="s">
        <v>119</v>
      </c>
      <c r="B35" s="137" t="str">
        <f>INDEX('2.CFR Structure'!B:B,MATCH('3. Condensed Code Order List'!A35,'2.CFR Structure'!A:A,FALSE),1)</f>
        <v>L37</v>
      </c>
      <c r="C35" s="6" t="s">
        <v>127</v>
      </c>
      <c r="D35" s="171" t="s">
        <v>128</v>
      </c>
    </row>
    <row r="36" spans="1:4" ht="19.5" customHeight="1">
      <c r="A36" s="5" t="s">
        <v>119</v>
      </c>
      <c r="B36" s="137" t="str">
        <f>INDEX('2.CFR Structure'!B:B,MATCH('3. Condensed Code Order List'!A36,'2.CFR Structure'!A:A,FALSE),1)</f>
        <v>L37</v>
      </c>
      <c r="C36" s="6" t="s">
        <v>129</v>
      </c>
      <c r="D36" s="19" t="s">
        <v>130</v>
      </c>
    </row>
    <row r="37" spans="1:4" ht="19.5" customHeight="1">
      <c r="A37" s="3" t="s">
        <v>119</v>
      </c>
      <c r="B37" s="137" t="str">
        <f>INDEX('2.CFR Structure'!B:B,MATCH('3. Condensed Code Order List'!A37,'2.CFR Structure'!A:A,FALSE),1)</f>
        <v>L37</v>
      </c>
      <c r="C37" s="4" t="s">
        <v>131</v>
      </c>
      <c r="D37" s="17" t="s">
        <v>414</v>
      </c>
    </row>
    <row r="38" spans="1:4" ht="19.5" customHeight="1">
      <c r="A38" s="5" t="s">
        <v>119</v>
      </c>
      <c r="B38" s="137" t="str">
        <f>INDEX('2.CFR Structure'!B:B,MATCH('3. Condensed Code Order List'!A38,'2.CFR Structure'!A:A,FALSE),1)</f>
        <v>L37</v>
      </c>
      <c r="C38" s="6" t="s">
        <v>133</v>
      </c>
      <c r="D38" s="18" t="s">
        <v>134</v>
      </c>
    </row>
    <row r="39" spans="1:4" ht="19.5" customHeight="1">
      <c r="A39" s="5" t="s">
        <v>136</v>
      </c>
      <c r="B39" s="137" t="str">
        <f>INDEX('2.CFR Structure'!B:B,MATCH('3. Condensed Code Order List'!A39,'2.CFR Structure'!A:A,FALSE),1)</f>
        <v>L37</v>
      </c>
      <c r="C39" s="6" t="s">
        <v>137</v>
      </c>
      <c r="D39" s="18" t="s">
        <v>415</v>
      </c>
    </row>
    <row r="40" spans="1:4" ht="19.5" customHeight="1">
      <c r="A40" s="3" t="s">
        <v>136</v>
      </c>
      <c r="B40" s="137" t="str">
        <f>INDEX('2.CFR Structure'!B:B,MATCH('3. Condensed Code Order List'!A40,'2.CFR Structure'!A:A,FALSE),1)</f>
        <v>L37</v>
      </c>
      <c r="C40" s="4" t="s">
        <v>139</v>
      </c>
      <c r="D40" s="18" t="s">
        <v>140</v>
      </c>
    </row>
    <row r="41" spans="1:4" ht="19.5" customHeight="1">
      <c r="A41" s="3" t="s">
        <v>142</v>
      </c>
      <c r="B41" s="137" t="str">
        <f>INDEX('2.CFR Structure'!B:B,MATCH('3. Condensed Code Order List'!A41,'2.CFR Structure'!A:A,FALSE),1)</f>
        <v>L37</v>
      </c>
      <c r="C41" s="4" t="s">
        <v>143</v>
      </c>
      <c r="D41" s="18" t="s">
        <v>144</v>
      </c>
    </row>
    <row r="42" spans="1:4" ht="19.5" customHeight="1">
      <c r="A42" s="3" t="s">
        <v>142</v>
      </c>
      <c r="B42" s="137" t="str">
        <f>INDEX('2.CFR Structure'!B:B,MATCH('3. Condensed Code Order List'!A42,'2.CFR Structure'!A:A,FALSE),1)</f>
        <v>L37</v>
      </c>
      <c r="C42" s="4" t="s">
        <v>145</v>
      </c>
      <c r="D42" s="18" t="s">
        <v>144</v>
      </c>
    </row>
    <row r="43" spans="1:4" ht="19.5" customHeight="1">
      <c r="A43" s="5" t="s">
        <v>147</v>
      </c>
      <c r="B43" s="137" t="str">
        <f>INDEX('2.CFR Structure'!B:B,MATCH('3. Condensed Code Order List'!A43,'2.CFR Structure'!A:A,FALSE),1)</f>
        <v>L37</v>
      </c>
      <c r="C43" s="6" t="s">
        <v>148</v>
      </c>
      <c r="D43" s="18" t="s">
        <v>416</v>
      </c>
    </row>
    <row r="44" spans="1:4" ht="19.5" customHeight="1">
      <c r="A44" s="5" t="s">
        <v>151</v>
      </c>
      <c r="B44" s="137" t="str">
        <f>INDEX('2.CFR Structure'!B:B,MATCH('3. Condensed Code Order List'!A44,'2.CFR Structure'!A:A,FALSE),1)</f>
        <v>L37</v>
      </c>
      <c r="C44" s="4" t="s">
        <v>152</v>
      </c>
      <c r="D44" s="18" t="s">
        <v>153</v>
      </c>
    </row>
    <row r="45" spans="1:4" ht="19.5" customHeight="1">
      <c r="A45" s="5" t="s">
        <v>151</v>
      </c>
      <c r="B45" s="137" t="str">
        <f>INDEX('2.CFR Structure'!B:B,MATCH('3. Condensed Code Order List'!A45,'2.CFR Structure'!A:A,FALSE),1)</f>
        <v>L37</v>
      </c>
      <c r="C45" s="4" t="s">
        <v>154</v>
      </c>
      <c r="D45" s="18" t="s">
        <v>155</v>
      </c>
    </row>
    <row r="46" spans="1:4" ht="19.5" customHeight="1">
      <c r="A46" s="5" t="s">
        <v>151</v>
      </c>
      <c r="B46" s="137" t="str">
        <f>INDEX('2.CFR Structure'!B:B,MATCH('3. Condensed Code Order List'!A46,'2.CFR Structure'!A:A,FALSE),1)</f>
        <v>L37</v>
      </c>
      <c r="C46" s="6" t="s">
        <v>156</v>
      </c>
      <c r="D46" s="18" t="s">
        <v>157</v>
      </c>
    </row>
    <row r="47" spans="1:4" ht="19.5" customHeight="1">
      <c r="A47" s="5" t="s">
        <v>151</v>
      </c>
      <c r="B47" s="137" t="str">
        <f>INDEX('2.CFR Structure'!B:B,MATCH('3. Condensed Code Order List'!A47,'2.CFR Structure'!A:A,FALSE),1)</f>
        <v>L37</v>
      </c>
      <c r="C47" s="6" t="s">
        <v>158</v>
      </c>
      <c r="D47" s="18" t="s">
        <v>159</v>
      </c>
    </row>
    <row r="48" spans="1:4" ht="19.5" customHeight="1">
      <c r="A48" s="5" t="s">
        <v>151</v>
      </c>
      <c r="B48" s="137" t="str">
        <f>INDEX('2.CFR Structure'!B:B,MATCH('3. Condensed Code Order List'!A48,'2.CFR Structure'!A:A,FALSE),1)</f>
        <v>L37</v>
      </c>
      <c r="C48" s="6" t="s">
        <v>160</v>
      </c>
      <c r="D48" s="18" t="s">
        <v>161</v>
      </c>
    </row>
    <row r="49" spans="1:4" ht="19.5" customHeight="1">
      <c r="A49" s="5" t="s">
        <v>151</v>
      </c>
      <c r="B49" s="137" t="str">
        <f>INDEX('2.CFR Structure'!B:B,MATCH('3. Condensed Code Order List'!A49,'2.CFR Structure'!A:A,FALSE),1)</f>
        <v>L37</v>
      </c>
      <c r="C49" s="6" t="s">
        <v>162</v>
      </c>
      <c r="D49" s="18" t="s">
        <v>417</v>
      </c>
    </row>
    <row r="50" spans="1:4" ht="19.5" customHeight="1">
      <c r="A50" s="5" t="s">
        <v>151</v>
      </c>
      <c r="B50" s="137" t="str">
        <f>INDEX('2.CFR Structure'!B:B,MATCH('3. Condensed Code Order List'!A50,'2.CFR Structure'!A:A,FALSE),1)</f>
        <v>L37</v>
      </c>
      <c r="C50" s="6" t="s">
        <v>164</v>
      </c>
      <c r="D50" s="18" t="s">
        <v>165</v>
      </c>
    </row>
    <row r="51" spans="1:4" ht="19.5" customHeight="1">
      <c r="A51" s="5" t="s">
        <v>151</v>
      </c>
      <c r="B51" s="137" t="str">
        <f>INDEX('2.CFR Structure'!B:B,MATCH('3. Condensed Code Order List'!A51,'2.CFR Structure'!A:A,FALSE),1)</f>
        <v>L37</v>
      </c>
      <c r="C51" s="6" t="s">
        <v>166</v>
      </c>
      <c r="D51" s="18" t="s">
        <v>167</v>
      </c>
    </row>
    <row r="52" spans="1:4" ht="19.5" customHeight="1">
      <c r="A52" s="5" t="s">
        <v>151</v>
      </c>
      <c r="B52" s="137" t="str">
        <f>INDEX('2.CFR Structure'!B:B,MATCH('3. Condensed Code Order List'!A52,'2.CFR Structure'!A:A,FALSE),1)</f>
        <v>L37</v>
      </c>
      <c r="C52" s="6" t="s">
        <v>168</v>
      </c>
      <c r="D52" s="175" t="s">
        <v>418</v>
      </c>
    </row>
    <row r="53" spans="1:4" ht="19.5" customHeight="1">
      <c r="A53" s="5" t="s">
        <v>151</v>
      </c>
      <c r="B53" s="137" t="str">
        <f>INDEX('2.CFR Structure'!B:B,MATCH('3. Condensed Code Order List'!A53,'2.CFR Structure'!A:A,FALSE),1)</f>
        <v>L37</v>
      </c>
      <c r="C53" s="6" t="s">
        <v>170</v>
      </c>
      <c r="D53" s="18" t="s">
        <v>171</v>
      </c>
    </row>
    <row r="54" spans="1:4" ht="19.5" customHeight="1">
      <c r="A54" s="5" t="s">
        <v>151</v>
      </c>
      <c r="B54" s="137" t="str">
        <f>INDEX('2.CFR Structure'!B:B,MATCH('3. Condensed Code Order List'!A54,'2.CFR Structure'!A:A,FALSE),1)</f>
        <v>L37</v>
      </c>
      <c r="C54" s="6" t="s">
        <v>172</v>
      </c>
      <c r="D54" s="175" t="s">
        <v>173</v>
      </c>
    </row>
    <row r="55" spans="1:4" ht="19.5" customHeight="1">
      <c r="A55" s="5" t="s">
        <v>175</v>
      </c>
      <c r="B55" s="137" t="str">
        <f>INDEX('2.CFR Structure'!B:B,MATCH('3. Condensed Code Order List'!A55,'2.CFR Structure'!A:A,FALSE),1)</f>
        <v>L38</v>
      </c>
      <c r="C55" s="6">
        <v>11020</v>
      </c>
      <c r="D55" s="18" t="s">
        <v>419</v>
      </c>
    </row>
    <row r="56" spans="1:4" ht="19.5" customHeight="1">
      <c r="A56" s="5" t="s">
        <v>175</v>
      </c>
      <c r="B56" s="137" t="str">
        <f>INDEX('2.CFR Structure'!B:B,MATCH('3. Condensed Code Order List'!A56,'2.CFR Structure'!A:A,FALSE),1)</f>
        <v>L38</v>
      </c>
      <c r="C56" s="6">
        <v>11030</v>
      </c>
      <c r="D56" s="18" t="s">
        <v>178</v>
      </c>
    </row>
    <row r="57" spans="1:4" ht="19.5" customHeight="1">
      <c r="A57" s="3" t="s">
        <v>175</v>
      </c>
      <c r="B57" s="137" t="str">
        <f>INDEX('2.CFR Structure'!B:B,MATCH('3. Condensed Code Order List'!A57,'2.CFR Structure'!A:A,FALSE),1)</f>
        <v>L38</v>
      </c>
      <c r="C57" s="4">
        <v>11050</v>
      </c>
      <c r="D57" s="18" t="s">
        <v>179</v>
      </c>
    </row>
    <row r="58" spans="1:4" ht="19.5" customHeight="1">
      <c r="A58" s="5" t="s">
        <v>175</v>
      </c>
      <c r="B58" s="137" t="str">
        <f>INDEX('2.CFR Structure'!B:B,MATCH('3. Condensed Code Order List'!A58,'2.CFR Structure'!A:A,FALSE),1)</f>
        <v>L38</v>
      </c>
      <c r="C58" s="6">
        <v>11080</v>
      </c>
      <c r="D58" s="18" t="s">
        <v>180</v>
      </c>
    </row>
    <row r="59" spans="1:4" ht="19.5" customHeight="1">
      <c r="A59" s="5" t="s">
        <v>175</v>
      </c>
      <c r="B59" s="137" t="str">
        <f>INDEX('2.CFR Structure'!B:B,MATCH('3. Condensed Code Order List'!A59,'2.CFR Structure'!A:A,FALSE),1)</f>
        <v>L38</v>
      </c>
      <c r="C59" s="6">
        <v>11090</v>
      </c>
      <c r="D59" s="18" t="s">
        <v>181</v>
      </c>
    </row>
    <row r="60" spans="1:4" ht="19.5" customHeight="1">
      <c r="A60" s="5" t="s">
        <v>175</v>
      </c>
      <c r="B60" s="137" t="str">
        <f>INDEX('2.CFR Structure'!B:B,MATCH('3. Condensed Code Order List'!A60,'2.CFR Structure'!A:A,FALSE),1)</f>
        <v>L38</v>
      </c>
      <c r="C60" s="6">
        <v>11100</v>
      </c>
      <c r="D60" s="18" t="s">
        <v>182</v>
      </c>
    </row>
    <row r="61" spans="1:4" ht="19.5" customHeight="1">
      <c r="A61" s="167" t="s">
        <v>175</v>
      </c>
      <c r="B61" s="137" t="str">
        <f>INDEX('2.CFR Structure'!B:B,MATCH('3. Condensed Code Order List'!A61,'2.CFR Structure'!A:A,FALSE),1)</f>
        <v>L38</v>
      </c>
      <c r="C61" s="6">
        <v>11110</v>
      </c>
      <c r="D61" s="20" t="s">
        <v>183</v>
      </c>
    </row>
    <row r="62" spans="1:4" ht="19.5" customHeight="1">
      <c r="A62" s="5" t="s">
        <v>175</v>
      </c>
      <c r="B62" s="137" t="str">
        <f>INDEX('2.CFR Structure'!B:B,MATCH('3. Condensed Code Order List'!A62,'2.CFR Structure'!A:A,FALSE),1)</f>
        <v>L38</v>
      </c>
      <c r="C62" s="6">
        <v>11120</v>
      </c>
      <c r="D62" s="18" t="s">
        <v>184</v>
      </c>
    </row>
    <row r="63" spans="1:4" ht="19.5" customHeight="1">
      <c r="A63" s="5" t="s">
        <v>175</v>
      </c>
      <c r="B63" s="137" t="str">
        <f>INDEX('2.CFR Structure'!B:B,MATCH('3. Condensed Code Order List'!A63,'2.CFR Structure'!A:A,FALSE),1)</f>
        <v>L38</v>
      </c>
      <c r="C63" s="6">
        <v>11140</v>
      </c>
      <c r="D63" s="18" t="s">
        <v>185</v>
      </c>
    </row>
    <row r="64" spans="1:4" ht="19.5" customHeight="1">
      <c r="A64" s="5" t="s">
        <v>175</v>
      </c>
      <c r="B64" s="137" t="str">
        <f>INDEX('2.CFR Structure'!B:B,MATCH('3. Condensed Code Order List'!A64,'2.CFR Structure'!A:A,FALSE),1)</f>
        <v>L38</v>
      </c>
      <c r="C64" s="6">
        <v>11680</v>
      </c>
      <c r="D64" s="18" t="s">
        <v>186</v>
      </c>
    </row>
    <row r="65" spans="1:4" ht="19.5" customHeight="1">
      <c r="A65" s="5" t="s">
        <v>175</v>
      </c>
      <c r="B65" s="137" t="str">
        <f>INDEX('2.CFR Structure'!B:B,MATCH('3. Condensed Code Order List'!A65,'2.CFR Structure'!A:A,FALSE),1)</f>
        <v>L38</v>
      </c>
      <c r="C65" s="6">
        <v>11710</v>
      </c>
      <c r="D65" s="18" t="s">
        <v>187</v>
      </c>
    </row>
    <row r="66" spans="1:4" ht="19.5" customHeight="1">
      <c r="A66" s="5" t="s">
        <v>175</v>
      </c>
      <c r="B66" s="137" t="str">
        <f>INDEX('2.CFR Structure'!B:B,MATCH('3. Condensed Code Order List'!A66,'2.CFR Structure'!A:A,FALSE),1)</f>
        <v>L38</v>
      </c>
      <c r="C66" s="6">
        <v>11720</v>
      </c>
      <c r="D66" s="104" t="s">
        <v>188</v>
      </c>
    </row>
    <row r="67" spans="1:4" ht="19.5" customHeight="1">
      <c r="A67" s="5" t="s">
        <v>175</v>
      </c>
      <c r="B67" s="137" t="str">
        <f>INDEX('2.CFR Structure'!B:B,MATCH('3. Condensed Code Order List'!A67,'2.CFR Structure'!A:A,FALSE),1)</f>
        <v>L38</v>
      </c>
      <c r="C67" s="6">
        <v>11770</v>
      </c>
      <c r="D67" s="18" t="s">
        <v>189</v>
      </c>
    </row>
    <row r="68" spans="1:4" ht="19.5" customHeight="1">
      <c r="A68" s="3" t="s">
        <v>175</v>
      </c>
      <c r="B68" s="137" t="str">
        <f>INDEX('2.CFR Structure'!B:B,MATCH('3. Condensed Code Order List'!A68,'2.CFR Structure'!A:A,FALSE),1)</f>
        <v>L38</v>
      </c>
      <c r="C68" s="4">
        <v>11775</v>
      </c>
      <c r="D68" s="104" t="s">
        <v>190</v>
      </c>
    </row>
    <row r="69" spans="1:4" ht="19.5" customHeight="1">
      <c r="A69" s="3" t="s">
        <v>175</v>
      </c>
      <c r="B69" s="137" t="str">
        <f>INDEX('2.CFR Structure'!B:B,MATCH('3. Condensed Code Order List'!A69,'2.CFR Structure'!A:A,FALSE),1)</f>
        <v>L38</v>
      </c>
      <c r="C69" s="4">
        <v>32010</v>
      </c>
      <c r="D69" s="18" t="s">
        <v>191</v>
      </c>
    </row>
    <row r="70" spans="1:4" ht="19.5" customHeight="1">
      <c r="A70" s="3" t="s">
        <v>175</v>
      </c>
      <c r="B70" s="137" t="str">
        <f>INDEX('2.CFR Structure'!B:B,MATCH('3. Condensed Code Order List'!A70,'2.CFR Structure'!A:A,FALSE),1)</f>
        <v>L38</v>
      </c>
      <c r="C70" s="4">
        <v>33020</v>
      </c>
      <c r="D70" s="18" t="s">
        <v>192</v>
      </c>
    </row>
    <row r="71" spans="1:4" ht="19.5" customHeight="1">
      <c r="A71" s="3" t="s">
        <v>175</v>
      </c>
      <c r="B71" s="137" t="str">
        <f>INDEX('2.CFR Structure'!B:B,MATCH('3. Condensed Code Order List'!A71,'2.CFR Structure'!A:A,FALSE),1)</f>
        <v>L38</v>
      </c>
      <c r="C71" s="4">
        <v>40450</v>
      </c>
      <c r="D71" s="18" t="s">
        <v>193</v>
      </c>
    </row>
    <row r="72" spans="1:4" ht="19.5" customHeight="1">
      <c r="A72" s="3" t="s">
        <v>175</v>
      </c>
      <c r="B72" s="137" t="str">
        <f>INDEX('2.CFR Structure'!B:B,MATCH('3. Condensed Code Order List'!A72,'2.CFR Structure'!A:A,FALSE),1)</f>
        <v>L38</v>
      </c>
      <c r="C72" s="6">
        <v>45010</v>
      </c>
      <c r="D72" s="18" t="s">
        <v>194</v>
      </c>
    </row>
    <row r="73" spans="1:4" ht="19.5" customHeight="1">
      <c r="A73" s="61" t="s">
        <v>175</v>
      </c>
      <c r="B73" s="137" t="str">
        <f>INDEX('2.CFR Structure'!B:B,MATCH('3. Condensed Code Order List'!A73,'2.CFR Structure'!A:A,FALSE),1)</f>
        <v>L38</v>
      </c>
      <c r="C73" s="8">
        <v>45011</v>
      </c>
      <c r="D73" s="18" t="s">
        <v>195</v>
      </c>
    </row>
    <row r="74" spans="1:4" ht="19.5" customHeight="1">
      <c r="A74" s="3" t="s">
        <v>175</v>
      </c>
      <c r="B74" s="137" t="str">
        <f>INDEX('2.CFR Structure'!B:B,MATCH('3. Condensed Code Order List'!A74,'2.CFR Structure'!A:A,FALSE),1)</f>
        <v>L38</v>
      </c>
      <c r="C74" s="4">
        <v>60120</v>
      </c>
      <c r="D74" s="18" t="s">
        <v>196</v>
      </c>
    </row>
    <row r="75" spans="1:4" ht="19.5" customHeight="1">
      <c r="A75" s="3" t="s">
        <v>198</v>
      </c>
      <c r="B75" s="137" t="str">
        <f>INDEX('2.CFR Structure'!B:B,MATCH('3. Condensed Code Order List'!A75,'2.CFR Structure'!A:A,FALSE),1)</f>
        <v>L38</v>
      </c>
      <c r="C75" s="4">
        <v>11150</v>
      </c>
      <c r="D75" s="18" t="s">
        <v>199</v>
      </c>
    </row>
    <row r="76" spans="1:4" ht="19.5" customHeight="1">
      <c r="A76" s="3" t="s">
        <v>198</v>
      </c>
      <c r="B76" s="137" t="str">
        <f>INDEX('2.CFR Structure'!B:B,MATCH('3. Condensed Code Order List'!A76,'2.CFR Structure'!A:A,FALSE),1)</f>
        <v>L38</v>
      </c>
      <c r="C76" s="4">
        <v>73621</v>
      </c>
      <c r="D76" s="18" t="s">
        <v>200</v>
      </c>
    </row>
    <row r="77" spans="1:4" ht="19.5" customHeight="1">
      <c r="A77" s="3" t="s">
        <v>202</v>
      </c>
      <c r="B77" s="137" t="str">
        <f>INDEX('2.CFR Structure'!B:B,MATCH('3. Condensed Code Order List'!A77,'2.CFR Structure'!A:A,FALSE),1)</f>
        <v>L38</v>
      </c>
      <c r="C77" s="4">
        <v>47733</v>
      </c>
      <c r="D77" s="18" t="s">
        <v>203</v>
      </c>
    </row>
    <row r="78" spans="1:4" ht="19.5" customHeight="1">
      <c r="A78" s="5" t="s">
        <v>202</v>
      </c>
      <c r="B78" s="137" t="str">
        <f>INDEX('2.CFR Structure'!B:B,MATCH('3. Condensed Code Order List'!A78,'2.CFR Structure'!A:A,FALSE),1)</f>
        <v>L38</v>
      </c>
      <c r="C78" s="6">
        <v>73052</v>
      </c>
      <c r="D78" s="18" t="s">
        <v>420</v>
      </c>
    </row>
    <row r="79" spans="1:4" ht="19.5" customHeight="1">
      <c r="A79" s="5" t="s">
        <v>202</v>
      </c>
      <c r="B79" s="137" t="str">
        <f>INDEX('2.CFR Structure'!B:B,MATCH('3. Condensed Code Order List'!A79,'2.CFR Structure'!A:A,FALSE),1)</f>
        <v>L38</v>
      </c>
      <c r="C79" s="6">
        <v>73622</v>
      </c>
      <c r="D79" s="18" t="s">
        <v>204</v>
      </c>
    </row>
    <row r="80" spans="1:4" ht="19.5" customHeight="1">
      <c r="A80" s="5" t="s">
        <v>208</v>
      </c>
      <c r="B80" s="137" t="str">
        <f>INDEX('2.CFR Structure'!B:B,MATCH('3. Condensed Code Order List'!A80,'2.CFR Structure'!A:A,FALSE),1)</f>
        <v>L38</v>
      </c>
      <c r="C80" s="6">
        <v>11170</v>
      </c>
      <c r="D80" s="18" t="s">
        <v>421</v>
      </c>
    </row>
    <row r="81" spans="1:4" ht="19.5" customHeight="1">
      <c r="A81" s="5" t="s">
        <v>208</v>
      </c>
      <c r="B81" s="137" t="str">
        <f>INDEX('2.CFR Structure'!B:B,MATCH('3. Condensed Code Order List'!A81,'2.CFR Structure'!A:A,FALSE),1)</f>
        <v>L38</v>
      </c>
      <c r="C81" s="6">
        <v>73623</v>
      </c>
      <c r="D81" s="18" t="s">
        <v>210</v>
      </c>
    </row>
    <row r="82" spans="1:4" ht="19.5" customHeight="1">
      <c r="A82" s="5" t="s">
        <v>212</v>
      </c>
      <c r="B82" s="137" t="str">
        <f>INDEX('2.CFR Structure'!B:B,MATCH('3. Condensed Code Order List'!A82,'2.CFR Structure'!A:A,FALSE),1)</f>
        <v>L39</v>
      </c>
      <c r="C82" s="6">
        <v>20060</v>
      </c>
      <c r="D82" s="18" t="s">
        <v>214</v>
      </c>
    </row>
    <row r="83" spans="1:4" ht="19.5" customHeight="1">
      <c r="A83" s="5" t="s">
        <v>212</v>
      </c>
      <c r="B83" s="137" t="str">
        <f>INDEX('2.CFR Structure'!B:B,MATCH('3. Condensed Code Order List'!A83,'2.CFR Structure'!A:A,FALSE),1)</f>
        <v>L39</v>
      </c>
      <c r="C83" s="6">
        <v>73624</v>
      </c>
      <c r="D83" s="18" t="s">
        <v>215</v>
      </c>
    </row>
    <row r="84" spans="1:4" ht="19.5" customHeight="1">
      <c r="A84" s="5" t="s">
        <v>217</v>
      </c>
      <c r="B84" s="137" t="str">
        <f>INDEX('2.CFR Structure'!B:B,MATCH('3. Condensed Code Order List'!A84,'2.CFR Structure'!A:A,FALSE),1)</f>
        <v>L39</v>
      </c>
      <c r="C84" s="6">
        <v>20110</v>
      </c>
      <c r="D84" s="18" t="s">
        <v>218</v>
      </c>
    </row>
    <row r="85" spans="1:4" ht="19.5" customHeight="1">
      <c r="A85" s="5" t="s">
        <v>217</v>
      </c>
      <c r="B85" s="137" t="str">
        <f>INDEX('2.CFR Structure'!B:B,MATCH('3. Condensed Code Order List'!A85,'2.CFR Structure'!A:A,FALSE),1)</f>
        <v>L39</v>
      </c>
      <c r="C85" s="6">
        <v>73625</v>
      </c>
      <c r="D85" s="18" t="s">
        <v>219</v>
      </c>
    </row>
    <row r="86" spans="1:4" ht="19.5" customHeight="1">
      <c r="A86" s="5" t="s">
        <v>221</v>
      </c>
      <c r="B86" s="137" t="str">
        <f>INDEX('2.CFR Structure'!B:B,MATCH('3. Condensed Code Order List'!A86,'2.CFR Structure'!A:A,FALSE),1)</f>
        <v>L39</v>
      </c>
      <c r="C86" s="8">
        <v>25020</v>
      </c>
      <c r="D86" s="18" t="s">
        <v>222</v>
      </c>
    </row>
    <row r="87" spans="1:4" ht="19.5" customHeight="1">
      <c r="A87" s="5" t="s">
        <v>221</v>
      </c>
      <c r="B87" s="137" t="str">
        <f>INDEX('2.CFR Structure'!B:B,MATCH('3. Condensed Code Order List'!A87,'2.CFR Structure'!A:A,FALSE),1)</f>
        <v>L39</v>
      </c>
      <c r="C87" s="6">
        <v>73626</v>
      </c>
      <c r="D87" s="18" t="s">
        <v>223</v>
      </c>
    </row>
    <row r="88" spans="1:4" ht="19.5" customHeight="1">
      <c r="A88" s="5" t="s">
        <v>225</v>
      </c>
      <c r="B88" s="137" t="str">
        <f>INDEX('2.CFR Structure'!B:B,MATCH('3. Condensed Code Order List'!A88,'2.CFR Structure'!A:A,FALSE),1)</f>
        <v>L39</v>
      </c>
      <c r="C88" s="6">
        <v>22700</v>
      </c>
      <c r="D88" s="18" t="s">
        <v>226</v>
      </c>
    </row>
    <row r="89" spans="1:4" ht="19.5" customHeight="1">
      <c r="A89" s="5" t="s">
        <v>228</v>
      </c>
      <c r="B89" s="137" t="str">
        <f>INDEX('2.CFR Structure'!B:B,MATCH('3. Condensed Code Order List'!A89,'2.CFR Structure'!A:A,FALSE),1)</f>
        <v>L39</v>
      </c>
      <c r="C89" s="6">
        <v>21010</v>
      </c>
      <c r="D89" s="18" t="s">
        <v>229</v>
      </c>
    </row>
    <row r="90" spans="1:4" ht="19.5" customHeight="1">
      <c r="A90" s="5" t="s">
        <v>228</v>
      </c>
      <c r="B90" s="137" t="str">
        <f>INDEX('2.CFR Structure'!B:B,MATCH('3. Condensed Code Order List'!A90,'2.CFR Structure'!A:A,FALSE),1)</f>
        <v>L39</v>
      </c>
      <c r="C90" s="6">
        <v>21020</v>
      </c>
      <c r="D90" s="18" t="s">
        <v>230</v>
      </c>
    </row>
    <row r="91" spans="1:4" ht="19.5" customHeight="1">
      <c r="A91" s="5" t="s">
        <v>228</v>
      </c>
      <c r="B91" s="137" t="str">
        <f>INDEX('2.CFR Structure'!B:B,MATCH('3. Condensed Code Order List'!A91,'2.CFR Structure'!A:A,FALSE),1)</f>
        <v>L39</v>
      </c>
      <c r="C91" s="6">
        <v>21030</v>
      </c>
      <c r="D91" s="18" t="s">
        <v>231</v>
      </c>
    </row>
    <row r="92" spans="1:4" ht="19.5" customHeight="1">
      <c r="A92" s="5" t="s">
        <v>228</v>
      </c>
      <c r="B92" s="137" t="str">
        <f>INDEX('2.CFR Structure'!B:B,MATCH('3. Condensed Code Order List'!A92,'2.CFR Structure'!A:A,FALSE),1)</f>
        <v>L39</v>
      </c>
      <c r="C92" s="6">
        <v>30070</v>
      </c>
      <c r="D92" s="18" t="s">
        <v>232</v>
      </c>
    </row>
    <row r="93" spans="1:4" ht="19.5" customHeight="1">
      <c r="A93" s="5" t="s">
        <v>234</v>
      </c>
      <c r="B93" s="137" t="str">
        <f>INDEX('2.CFR Structure'!B:B,MATCH('3. Condensed Code Order List'!A93,'2.CFR Structure'!A:A,FALSE),1)</f>
        <v>L39</v>
      </c>
      <c r="C93" s="6">
        <v>22400</v>
      </c>
      <c r="D93" s="18" t="s">
        <v>235</v>
      </c>
    </row>
    <row r="94" spans="1:4" ht="19.5" customHeight="1">
      <c r="A94" s="5" t="s">
        <v>237</v>
      </c>
      <c r="B94" s="137" t="str">
        <f>INDEX('2.CFR Structure'!B:B,MATCH('3. Condensed Code Order List'!A94,'2.CFR Structure'!A:A,FALSE),1)</f>
        <v>L39</v>
      </c>
      <c r="C94" s="6">
        <v>20200</v>
      </c>
      <c r="D94" s="18" t="s">
        <v>238</v>
      </c>
    </row>
    <row r="95" spans="1:4" ht="19.5" customHeight="1">
      <c r="A95" s="5" t="s">
        <v>237</v>
      </c>
      <c r="B95" s="137" t="str">
        <f>INDEX('2.CFR Structure'!B:B,MATCH('3. Condensed Code Order List'!A95,'2.CFR Structure'!A:A,FALSE),1)</f>
        <v>L39</v>
      </c>
      <c r="C95" s="6">
        <v>22000</v>
      </c>
      <c r="D95" s="18" t="s">
        <v>239</v>
      </c>
    </row>
    <row r="96" spans="1:4" ht="19.5" customHeight="1">
      <c r="A96" s="5" t="s">
        <v>237</v>
      </c>
      <c r="B96" s="137" t="str">
        <f>INDEX('2.CFR Structure'!B:B,MATCH('3. Condensed Code Order List'!A96,'2.CFR Structure'!A:A,FALSE),1)</f>
        <v>L39</v>
      </c>
      <c r="C96" s="6">
        <v>22030</v>
      </c>
      <c r="D96" s="18" t="s">
        <v>240</v>
      </c>
    </row>
    <row r="97" spans="1:4" ht="19.5" customHeight="1">
      <c r="A97" s="5" t="s">
        <v>237</v>
      </c>
      <c r="B97" s="137" t="str">
        <f>INDEX('2.CFR Structure'!B:B,MATCH('3. Condensed Code Order List'!A97,'2.CFR Structure'!A:A,FALSE),1)</f>
        <v>L39</v>
      </c>
      <c r="C97" s="6">
        <v>22050</v>
      </c>
      <c r="D97" s="18" t="s">
        <v>241</v>
      </c>
    </row>
    <row r="98" spans="1:4" ht="19.5" customHeight="1">
      <c r="A98" s="5" t="s">
        <v>237</v>
      </c>
      <c r="B98" s="137" t="str">
        <f>INDEX('2.CFR Structure'!B:B,MATCH('3. Condensed Code Order List'!A98,'2.CFR Structure'!A:A,FALSE),1)</f>
        <v>L39</v>
      </c>
      <c r="C98" s="6">
        <v>23020</v>
      </c>
      <c r="D98" s="18" t="s">
        <v>242</v>
      </c>
    </row>
    <row r="99" spans="1:4" ht="19.5" customHeight="1">
      <c r="A99" s="5" t="s">
        <v>237</v>
      </c>
      <c r="B99" s="137" t="str">
        <f>INDEX('2.CFR Structure'!B:B,MATCH('3. Condensed Code Order List'!A99,'2.CFR Structure'!A:A,FALSE),1)</f>
        <v>L39</v>
      </c>
      <c r="C99" s="6">
        <v>25030</v>
      </c>
      <c r="D99" s="18" t="s">
        <v>243</v>
      </c>
    </row>
    <row r="100" spans="1:4" ht="19.5" customHeight="1">
      <c r="A100" s="5" t="s">
        <v>237</v>
      </c>
      <c r="B100" s="137" t="str">
        <f>INDEX('2.CFR Structure'!B:B,MATCH('3. Condensed Code Order List'!A100,'2.CFR Structure'!A:A,FALSE),1)</f>
        <v>L39</v>
      </c>
      <c r="C100" s="6">
        <v>73636</v>
      </c>
      <c r="D100" s="18" t="s">
        <v>244</v>
      </c>
    </row>
    <row r="101" spans="1:4" ht="19.5" customHeight="1">
      <c r="A101" s="5" t="s">
        <v>7</v>
      </c>
      <c r="B101" s="137" t="str">
        <f>INDEX('2.CFR Structure'!B:B,MATCH('3. Condensed Code Order List'!A101,'2.CFR Structure'!A:A,FALSE),1)</f>
        <v>L40</v>
      </c>
      <c r="C101" s="6">
        <v>30160</v>
      </c>
      <c r="D101" s="18" t="s">
        <v>422</v>
      </c>
    </row>
    <row r="102" spans="1:4" ht="19.5" customHeight="1">
      <c r="A102" s="5" t="s">
        <v>7</v>
      </c>
      <c r="B102" s="137" t="str">
        <f>INDEX('2.CFR Structure'!B:B,MATCH('3. Condensed Code Order List'!A102,'2.CFR Structure'!A:A,FALSE),1)</f>
        <v>L40</v>
      </c>
      <c r="C102" s="6">
        <v>40280</v>
      </c>
      <c r="D102" s="18" t="s">
        <v>247</v>
      </c>
    </row>
    <row r="103" spans="1:4" ht="19.5" customHeight="1">
      <c r="A103" s="5" t="s">
        <v>7</v>
      </c>
      <c r="B103" s="137" t="str">
        <f>INDEX('2.CFR Structure'!B:B,MATCH('3. Condensed Code Order List'!A103,'2.CFR Structure'!A:A,FALSE),1)</f>
        <v>L40</v>
      </c>
      <c r="C103" s="6">
        <v>40510</v>
      </c>
      <c r="D103" s="18" t="s">
        <v>248</v>
      </c>
    </row>
    <row r="104" spans="1:4" ht="19.5" customHeight="1">
      <c r="A104" s="7" t="s">
        <v>7</v>
      </c>
      <c r="B104" s="137" t="str">
        <f>INDEX('2.CFR Structure'!B:B,MATCH('3. Condensed Code Order List'!A104,'2.CFR Structure'!A:A,FALSE),1)</f>
        <v>L40</v>
      </c>
      <c r="C104" s="6">
        <v>42040</v>
      </c>
      <c r="D104" s="18" t="s">
        <v>249</v>
      </c>
    </row>
    <row r="105" spans="1:4" ht="19.5" customHeight="1">
      <c r="A105" s="5" t="s">
        <v>7</v>
      </c>
      <c r="B105" s="137" t="str">
        <f>INDEX('2.CFR Structure'!B:B,MATCH('3. Condensed Code Order List'!A105,'2.CFR Structure'!A:A,FALSE),1)</f>
        <v>L40</v>
      </c>
      <c r="C105" s="6">
        <v>47740</v>
      </c>
      <c r="D105" s="18" t="s">
        <v>250</v>
      </c>
    </row>
    <row r="106" spans="1:4" ht="19.5" customHeight="1">
      <c r="A106" s="5" t="s">
        <v>7</v>
      </c>
      <c r="B106" s="137" t="str">
        <f>INDEX('2.CFR Structure'!B:B,MATCH('3. Condensed Code Order List'!A106,'2.CFR Structure'!A:A,FALSE),1)</f>
        <v>L40</v>
      </c>
      <c r="C106" s="6">
        <v>47820</v>
      </c>
      <c r="D106" s="18" t="s">
        <v>251</v>
      </c>
    </row>
    <row r="107" spans="1:4" ht="19.5" customHeight="1">
      <c r="A107" s="5" t="s">
        <v>7</v>
      </c>
      <c r="B107" s="137" t="s">
        <v>8</v>
      </c>
      <c r="C107" s="6">
        <v>73639</v>
      </c>
      <c r="D107" s="18" t="s">
        <v>9</v>
      </c>
    </row>
    <row r="108" spans="1:4" ht="19.5" customHeight="1">
      <c r="A108" s="5" t="s">
        <v>7</v>
      </c>
      <c r="B108" s="137" t="str">
        <f>INDEX('2.CFR Structure'!B:B,MATCH('3. Condensed Code Order List'!A108,'2.CFR Structure'!A:A,FALSE),1)</f>
        <v>L40</v>
      </c>
      <c r="C108" s="6">
        <v>73650</v>
      </c>
      <c r="D108" s="18" t="s">
        <v>252</v>
      </c>
    </row>
    <row r="109" spans="1:4" ht="19.5" customHeight="1">
      <c r="A109" s="5" t="s">
        <v>254</v>
      </c>
      <c r="B109" s="137" t="str">
        <f>INDEX('2.CFR Structure'!B:B,MATCH('3. Condensed Code Order List'!A109,'2.CFR Structure'!A:A,FALSE),1)</f>
        <v>L41</v>
      </c>
      <c r="C109" s="6">
        <v>44281</v>
      </c>
      <c r="D109" s="18" t="s">
        <v>256</v>
      </c>
    </row>
    <row r="110" spans="1:4" ht="19.5" customHeight="1">
      <c r="A110" s="5" t="s">
        <v>257</v>
      </c>
      <c r="B110" s="137" t="str">
        <f>INDEX('2.CFR Structure'!B:B,MATCH('3. Condensed Code Order List'!A110,'2.CFR Structure'!A:A,FALSE),1)</f>
        <v>L41</v>
      </c>
      <c r="C110" s="6">
        <v>44282</v>
      </c>
      <c r="D110" s="18" t="s">
        <v>258</v>
      </c>
    </row>
    <row r="111" spans="1:4" ht="19.5" customHeight="1">
      <c r="A111" s="5" t="s">
        <v>259</v>
      </c>
      <c r="B111" s="137" t="str">
        <f>INDEX('2.CFR Structure'!B:B,MATCH('3. Condensed Code Order List'!A111,'2.CFR Structure'!A:A,FALSE),1)</f>
        <v>L41</v>
      </c>
      <c r="C111" s="6">
        <v>44601</v>
      </c>
      <c r="D111" s="18" t="s">
        <v>260</v>
      </c>
    </row>
    <row r="112" spans="1:4" ht="19.5" customHeight="1">
      <c r="A112" s="5" t="s">
        <v>261</v>
      </c>
      <c r="B112" s="137" t="str">
        <f>INDEX('2.CFR Structure'!B:B,MATCH('3. Condensed Code Order List'!A112,'2.CFR Structure'!A:A,FALSE),1)</f>
        <v>L41</v>
      </c>
      <c r="C112" s="6">
        <v>44602</v>
      </c>
      <c r="D112" s="18" t="s">
        <v>262</v>
      </c>
    </row>
    <row r="113" spans="1:6" ht="19.5" customHeight="1">
      <c r="A113" s="5" t="s">
        <v>263</v>
      </c>
      <c r="B113" s="137" t="str">
        <f>INDEX('2.CFR Structure'!B:B,MATCH('3. Condensed Code Order List'!A113,'2.CFR Structure'!A:A,FALSE),1)</f>
        <v>L41</v>
      </c>
      <c r="C113" s="6">
        <v>44603</v>
      </c>
      <c r="D113" s="18" t="s">
        <v>264</v>
      </c>
    </row>
    <row r="114" spans="1:6" ht="19.5" customHeight="1">
      <c r="A114" s="5" t="s">
        <v>265</v>
      </c>
      <c r="B114" s="137" t="str">
        <f>INDEX('2.CFR Structure'!B:B,MATCH('3. Condensed Code Order List'!A114,'2.CFR Structure'!A:A,FALSE),1)</f>
        <v>L41</v>
      </c>
      <c r="C114" s="6">
        <v>44604</v>
      </c>
      <c r="D114" s="18" t="s">
        <v>266</v>
      </c>
    </row>
    <row r="115" spans="1:6" ht="19.5" customHeight="1">
      <c r="A115" s="5" t="s">
        <v>267</v>
      </c>
      <c r="B115" s="137" t="str">
        <f>INDEX('2.CFR Structure'!B:B,MATCH('3. Condensed Code Order List'!A115,'2.CFR Structure'!A:A,FALSE),1)</f>
        <v>L41</v>
      </c>
      <c r="C115" s="6">
        <v>44605</v>
      </c>
      <c r="D115" s="18" t="s">
        <v>268</v>
      </c>
    </row>
    <row r="116" spans="1:6" ht="19.5" customHeight="1">
      <c r="A116" s="5" t="s">
        <v>267</v>
      </c>
      <c r="B116" s="137" t="str">
        <f>INDEX('2.CFR Structure'!B:B,MATCH('3. Condensed Code Order List'!A116,'2.CFR Structure'!A:A,FALSE),1)</f>
        <v>L41</v>
      </c>
      <c r="C116" s="6" t="s">
        <v>269</v>
      </c>
      <c r="D116" s="18" t="s">
        <v>270</v>
      </c>
    </row>
    <row r="117" spans="1:6" ht="19.5" customHeight="1">
      <c r="A117" s="5" t="s">
        <v>272</v>
      </c>
      <c r="B117" s="137" t="str">
        <f>INDEX('2.CFR Structure'!B:B,MATCH('3. Condensed Code Order List'!A117,'2.CFR Structure'!A:A,FALSE),1)</f>
        <v>L40</v>
      </c>
      <c r="C117" s="6">
        <v>43120</v>
      </c>
      <c r="D117" s="18" t="s">
        <v>273</v>
      </c>
    </row>
    <row r="118" spans="1:6" ht="19.5" customHeight="1">
      <c r="A118" s="5" t="s">
        <v>275</v>
      </c>
      <c r="B118" s="137" t="str">
        <f>INDEX('2.CFR Structure'!B:B,MATCH('3. Condensed Code Order List'!A118,'2.CFR Structure'!A:A,FALSE),1)</f>
        <v>L41</v>
      </c>
      <c r="C118" s="6">
        <v>40000</v>
      </c>
      <c r="D118" s="18" t="s">
        <v>276</v>
      </c>
    </row>
    <row r="119" spans="1:6" ht="19.5" customHeight="1">
      <c r="A119" s="5" t="s">
        <v>275</v>
      </c>
      <c r="B119" s="137" t="str">
        <f>INDEX('2.CFR Structure'!B:B,MATCH('3. Condensed Code Order List'!A119,'2.CFR Structure'!A:A,FALSE),1)</f>
        <v>L41</v>
      </c>
      <c r="C119" s="6">
        <v>40540</v>
      </c>
      <c r="D119" s="18" t="s">
        <v>277</v>
      </c>
    </row>
    <row r="120" spans="1:6" ht="19.5" customHeight="1">
      <c r="A120" s="5" t="s">
        <v>275</v>
      </c>
      <c r="B120" s="137" t="str">
        <f>INDEX('2.CFR Structure'!B:B,MATCH('3. Condensed Code Order List'!A120,'2.CFR Structure'!A:A,FALSE),1)</f>
        <v>L41</v>
      </c>
      <c r="C120" s="6">
        <v>41500</v>
      </c>
      <c r="D120" s="18" t="s">
        <v>278</v>
      </c>
      <c r="F120" s="180"/>
    </row>
    <row r="121" spans="1:6" ht="19.5" customHeight="1">
      <c r="A121" s="5" t="s">
        <v>275</v>
      </c>
      <c r="B121" s="137" t="str">
        <f>INDEX('2.CFR Structure'!B:B,MATCH('3. Condensed Code Order List'!A121,'2.CFR Structure'!A:A,FALSE),1)</f>
        <v>L41</v>
      </c>
      <c r="C121" s="6">
        <v>42000</v>
      </c>
      <c r="D121" s="18" t="s">
        <v>279</v>
      </c>
    </row>
    <row r="122" spans="1:6" ht="19.5" customHeight="1">
      <c r="A122" s="5" t="s">
        <v>275</v>
      </c>
      <c r="B122" s="137" t="str">
        <f>INDEX('2.CFR Structure'!B:B,MATCH('3. Condensed Code Order List'!A122,'2.CFR Structure'!A:A,FALSE),1)</f>
        <v>L41</v>
      </c>
      <c r="C122" s="6">
        <v>44000</v>
      </c>
      <c r="D122" s="18" t="s">
        <v>280</v>
      </c>
    </row>
    <row r="123" spans="1:6" ht="19.5" customHeight="1">
      <c r="A123" s="5" t="s">
        <v>275</v>
      </c>
      <c r="B123" s="137" t="str">
        <f>INDEX('2.CFR Structure'!B:B,MATCH('3. Condensed Code Order List'!A123,'2.CFR Structure'!A:A,FALSE),1)</f>
        <v>L41</v>
      </c>
      <c r="C123" s="6">
        <v>44100</v>
      </c>
      <c r="D123" s="18" t="s">
        <v>281</v>
      </c>
    </row>
    <row r="124" spans="1:6" ht="19.5" customHeight="1">
      <c r="A124" s="5" t="s">
        <v>275</v>
      </c>
      <c r="B124" s="137" t="str">
        <f>INDEX('2.CFR Structure'!B:B,MATCH('3. Condensed Code Order List'!A124,'2.CFR Structure'!A:A,FALSE),1)</f>
        <v>L41</v>
      </c>
      <c r="C124" s="6">
        <v>47710</v>
      </c>
      <c r="D124" s="18" t="s">
        <v>282</v>
      </c>
    </row>
    <row r="125" spans="1:6" ht="19.5" customHeight="1">
      <c r="A125" s="5" t="s">
        <v>275</v>
      </c>
      <c r="B125" s="137" t="str">
        <f>INDEX('2.CFR Structure'!B:B,MATCH('3. Condensed Code Order List'!A125,'2.CFR Structure'!A:A,FALSE),1)</f>
        <v>L41</v>
      </c>
      <c r="C125" s="6">
        <v>47750</v>
      </c>
      <c r="D125" s="18" t="s">
        <v>283</v>
      </c>
    </row>
    <row r="126" spans="1:6" ht="19.5" customHeight="1">
      <c r="A126" s="5" t="s">
        <v>287</v>
      </c>
      <c r="B126" s="137" t="str">
        <f>INDEX('2.CFR Structure'!B:B,MATCH('3. Condensed Code Order List'!A126,'2.CFR Structure'!A:A,FALSE),1)</f>
        <v>L41</v>
      </c>
      <c r="C126" s="6">
        <v>25710</v>
      </c>
      <c r="D126" s="18" t="s">
        <v>288</v>
      </c>
    </row>
    <row r="127" spans="1:6" ht="19.5" customHeight="1">
      <c r="A127" s="5" t="s">
        <v>287</v>
      </c>
      <c r="B127" s="137" t="str">
        <f>INDEX('2.CFR Structure'!B:B,MATCH('3. Condensed Code Order List'!A127,'2.CFR Structure'!A:A,FALSE),1)</f>
        <v>L41</v>
      </c>
      <c r="C127" s="6">
        <v>34010</v>
      </c>
      <c r="D127" s="18" t="s">
        <v>423</v>
      </c>
    </row>
    <row r="128" spans="1:6" ht="19.5" customHeight="1">
      <c r="A128" s="5" t="s">
        <v>287</v>
      </c>
      <c r="B128" s="137" t="str">
        <f>INDEX('2.CFR Structure'!B:B,MATCH('3. Condensed Code Order List'!A128,'2.CFR Structure'!A:A,FALSE),1)</f>
        <v>L41</v>
      </c>
      <c r="C128" s="6">
        <v>47730</v>
      </c>
      <c r="D128" s="18" t="s">
        <v>290</v>
      </c>
    </row>
    <row r="129" spans="1:4" ht="19.5" customHeight="1">
      <c r="A129" s="5" t="s">
        <v>287</v>
      </c>
      <c r="B129" s="137" t="str">
        <f>INDEX('2.CFR Structure'!B:B,MATCH('3. Condensed Code Order List'!A129,'2.CFR Structure'!A:A,FALSE),1)</f>
        <v>L41</v>
      </c>
      <c r="C129" s="6">
        <v>47735</v>
      </c>
      <c r="D129" s="18" t="s">
        <v>291</v>
      </c>
    </row>
    <row r="130" spans="1:4" ht="19.5" customHeight="1">
      <c r="A130" s="5" t="s">
        <v>287</v>
      </c>
      <c r="B130" s="137" t="str">
        <f>INDEX('2.CFR Structure'!B:B,MATCH('3. Condensed Code Order List'!A130,'2.CFR Structure'!A:A,FALSE),1)</f>
        <v>L41</v>
      </c>
      <c r="C130" s="6">
        <v>73051</v>
      </c>
      <c r="D130" s="18" t="s">
        <v>424</v>
      </c>
    </row>
    <row r="131" spans="1:4" ht="19.5" customHeight="1">
      <c r="A131" s="5" t="s">
        <v>294</v>
      </c>
      <c r="B131" s="137" t="str">
        <f>INDEX('2.CFR Structure'!B:B,MATCH('3. Condensed Code Order List'!A131,'2.CFR Structure'!A:A,FALSE),1)</f>
        <v>L41</v>
      </c>
      <c r="C131" s="6">
        <v>47840</v>
      </c>
      <c r="D131" s="18" t="s">
        <v>295</v>
      </c>
    </row>
    <row r="132" spans="1:4" ht="19.5" customHeight="1">
      <c r="A132" s="5" t="s">
        <v>297</v>
      </c>
      <c r="B132" s="137" t="str">
        <f>INDEX('2.CFR Structure'!B:B,MATCH('3. Condensed Code Order List'!A132,'2.CFR Structure'!A:A,FALSE),1)</f>
        <v>L41</v>
      </c>
      <c r="C132" s="6">
        <v>47780</v>
      </c>
      <c r="D132" s="21" t="s">
        <v>298</v>
      </c>
    </row>
    <row r="133" spans="1:4" ht="19.5" customHeight="1">
      <c r="A133" s="5" t="s">
        <v>297</v>
      </c>
      <c r="B133" s="137" t="str">
        <f>INDEX('2.CFR Structure'!B:B,MATCH('3. Condensed Code Order List'!A133,'2.CFR Structure'!A:A,FALSE),1)</f>
        <v>L41</v>
      </c>
      <c r="C133" s="6">
        <v>57040</v>
      </c>
      <c r="D133" s="18" t="s">
        <v>299</v>
      </c>
    </row>
    <row r="134" spans="1:4" ht="19.5" customHeight="1">
      <c r="A134" s="5" t="s">
        <v>297</v>
      </c>
      <c r="B134" s="137" t="str">
        <f>INDEX('2.CFR Structure'!B:B,MATCH('3. Condensed Code Order List'!A134,'2.CFR Structure'!A:A,FALSE),1)</f>
        <v>L41</v>
      </c>
      <c r="C134" s="6">
        <v>73627</v>
      </c>
      <c r="D134" s="18" t="s">
        <v>300</v>
      </c>
    </row>
    <row r="135" spans="1:4" ht="19.5" customHeight="1">
      <c r="A135" s="5" t="s">
        <v>302</v>
      </c>
      <c r="B135" s="137" t="str">
        <f>INDEX('2.CFR Structure'!B:B,MATCH('3. Condensed Code Order List'!A135,'2.CFR Structure'!A:A,FALSE),1)</f>
        <v>L36</v>
      </c>
      <c r="C135" s="6">
        <v>10105</v>
      </c>
      <c r="D135" s="18" t="s">
        <v>303</v>
      </c>
    </row>
    <row r="136" spans="1:4" ht="19.5" customHeight="1">
      <c r="A136" s="5" t="s">
        <v>305</v>
      </c>
      <c r="B136" s="137" t="str">
        <f>INDEX('2.CFR Structure'!B:B,MATCH('3. Condensed Code Order List'!A136,'2.CFR Structure'!A:A,FALSE),1)</f>
        <v>L41</v>
      </c>
      <c r="C136" s="6">
        <v>13035</v>
      </c>
      <c r="D136" s="18" t="s">
        <v>306</v>
      </c>
    </row>
    <row r="137" spans="1:4" ht="19.5" customHeight="1">
      <c r="A137" s="5" t="s">
        <v>305</v>
      </c>
      <c r="B137" s="137" t="str">
        <f>INDEX('2.CFR Structure'!B:B,MATCH('3. Condensed Code Order List'!A137,'2.CFR Structure'!A:A,FALSE),1)</f>
        <v>L41</v>
      </c>
      <c r="C137" s="6">
        <v>43040</v>
      </c>
      <c r="D137" s="18" t="s">
        <v>307</v>
      </c>
    </row>
    <row r="138" spans="1:4" ht="19.5" customHeight="1">
      <c r="A138" s="5" t="s">
        <v>305</v>
      </c>
      <c r="B138" s="137" t="str">
        <f>INDEX('2.CFR Structure'!B:B,MATCH('3. Condensed Code Order List'!A138,'2.CFR Structure'!A:A,FALSE),1)</f>
        <v>L41</v>
      </c>
      <c r="C138" s="6">
        <v>73628</v>
      </c>
      <c r="D138" s="18" t="s">
        <v>308</v>
      </c>
    </row>
    <row r="139" spans="1:4" ht="19.5" customHeight="1">
      <c r="A139" s="5" t="s">
        <v>310</v>
      </c>
      <c r="B139" s="137" t="str">
        <f>INDEX('2.CFR Structure'!B:B,MATCH('3. Condensed Code Order List'!A139,'2.CFR Structure'!A:A,FALSE),1)</f>
        <v>L41</v>
      </c>
      <c r="C139" s="6">
        <v>10835</v>
      </c>
      <c r="D139" s="18" t="s">
        <v>311</v>
      </c>
    </row>
    <row r="140" spans="1:4" ht="19.5" customHeight="1">
      <c r="A140" s="5" t="s">
        <v>310</v>
      </c>
      <c r="B140" s="137" t="str">
        <f>INDEX('2.CFR Structure'!B:B,MATCH('3. Condensed Code Order List'!A140,'2.CFR Structure'!A:A,FALSE),1)</f>
        <v>L41</v>
      </c>
      <c r="C140" s="6">
        <v>43010</v>
      </c>
      <c r="D140" s="18" t="s">
        <v>312</v>
      </c>
    </row>
    <row r="141" spans="1:4" ht="19.5" customHeight="1">
      <c r="A141" s="5" t="s">
        <v>310</v>
      </c>
      <c r="B141" s="137" t="str">
        <f>INDEX('2.CFR Structure'!B:B,MATCH('3. Condensed Code Order List'!A141,'2.CFR Structure'!A:A,FALSE),1)</f>
        <v>L41</v>
      </c>
      <c r="C141" s="6">
        <v>73629</v>
      </c>
      <c r="D141" s="18" t="s">
        <v>313</v>
      </c>
    </row>
    <row r="142" spans="1:4" ht="19.5" customHeight="1">
      <c r="A142" s="5" t="s">
        <v>310</v>
      </c>
      <c r="B142" s="137" t="str">
        <f>INDEX('2.CFR Structure'!B:B,MATCH('3. Condensed Code Order List'!A142,'2.CFR Structure'!A:A,FALSE),1)</f>
        <v>L41</v>
      </c>
      <c r="C142" s="6" t="s">
        <v>314</v>
      </c>
      <c r="D142" s="18" t="s">
        <v>315</v>
      </c>
    </row>
    <row r="143" spans="1:4" ht="19.5" customHeight="1">
      <c r="A143" s="5" t="s">
        <v>310</v>
      </c>
      <c r="B143" s="137" t="str">
        <f>INDEX('2.CFR Structure'!B:B,MATCH('3. Condensed Code Order List'!A143,'2.CFR Structure'!A:A,FALSE),1)</f>
        <v>L41</v>
      </c>
      <c r="C143" s="6" t="s">
        <v>316</v>
      </c>
      <c r="D143" s="18" t="s">
        <v>317</v>
      </c>
    </row>
    <row r="144" spans="1:4" ht="19.5" customHeight="1">
      <c r="A144" s="5" t="s">
        <v>310</v>
      </c>
      <c r="B144" s="137" t="str">
        <f>INDEX('2.CFR Structure'!B:B,MATCH('3. Condensed Code Order List'!A144,'2.CFR Structure'!A:A,FALSE),1)</f>
        <v>L41</v>
      </c>
      <c r="C144" s="6" t="s">
        <v>318</v>
      </c>
      <c r="D144" s="18" t="s">
        <v>319</v>
      </c>
    </row>
    <row r="145" spans="1:4" ht="19.5" customHeight="1">
      <c r="A145" s="5" t="s">
        <v>310</v>
      </c>
      <c r="B145" s="137" t="str">
        <f>INDEX('2.CFR Structure'!B:B,MATCH('3. Condensed Code Order List'!A145,'2.CFR Structure'!A:A,FALSE),1)</f>
        <v>L41</v>
      </c>
      <c r="C145" s="6" t="s">
        <v>320</v>
      </c>
      <c r="D145" s="18" t="s">
        <v>321</v>
      </c>
    </row>
    <row r="146" spans="1:4" ht="19.5" customHeight="1">
      <c r="A146" s="5" t="s">
        <v>310</v>
      </c>
      <c r="B146" s="137" t="str">
        <f>INDEX('2.CFR Structure'!B:B,MATCH('3. Condensed Code Order List'!A146,'2.CFR Structure'!A:A,FALSE),1)</f>
        <v>L41</v>
      </c>
      <c r="C146" s="6" t="s">
        <v>322</v>
      </c>
      <c r="D146" s="18" t="s">
        <v>323</v>
      </c>
    </row>
    <row r="147" spans="1:4" ht="19.5" customHeight="1">
      <c r="A147" s="5" t="s">
        <v>328</v>
      </c>
      <c r="B147" s="137" t="str">
        <f>INDEX('2.CFR Structure'!B:B,MATCH('3. Condensed Code Order List'!A147,'2.CFR Structure'!A:A,FALSE),1)</f>
        <v>L41</v>
      </c>
      <c r="C147" s="6">
        <v>73047</v>
      </c>
      <c r="D147" s="18" t="s">
        <v>329</v>
      </c>
    </row>
    <row r="148" spans="1:4" ht="19.5" customHeight="1">
      <c r="A148" s="7" t="s">
        <v>331</v>
      </c>
      <c r="B148" s="137" t="str">
        <f>INDEX('2.CFR Structure'!B:B,MATCH('3. Condensed Code Order List'!A148,'2.CFR Structure'!A:A,FALSE),1)</f>
        <v>L42</v>
      </c>
      <c r="C148" s="170">
        <v>75500</v>
      </c>
      <c r="D148" s="18" t="s">
        <v>333</v>
      </c>
    </row>
    <row r="149" spans="1:4" ht="19.5" customHeight="1">
      <c r="A149" s="5" t="s">
        <v>335</v>
      </c>
      <c r="B149" s="137" t="str">
        <f>INDEX('2.CFR Structure'!B:B,MATCH('3. Condensed Code Order List'!A149,'2.CFR Structure'!A:A,FALSE),1)</f>
        <v>L43</v>
      </c>
      <c r="C149" s="170" t="s">
        <v>337</v>
      </c>
      <c r="D149" s="18" t="s">
        <v>425</v>
      </c>
    </row>
    <row r="150" spans="1:4" ht="19.5" customHeight="1">
      <c r="A150" s="168" t="s">
        <v>340</v>
      </c>
      <c r="B150" s="137" t="str">
        <f>INDEX('2.CFR Structure'!B:B,MATCH('3. Condensed Code Order List'!A150,'2.CFR Structure'!A:A,FALSE),1)</f>
        <v>L43</v>
      </c>
      <c r="C150" s="170">
        <v>47850</v>
      </c>
      <c r="D150" s="18" t="s">
        <v>426</v>
      </c>
    </row>
    <row r="151" spans="1:4" ht="19.5" customHeight="1">
      <c r="A151" s="5" t="s">
        <v>284</v>
      </c>
      <c r="B151" s="137" t="str">
        <f>INDEX('2.CFR Structure'!B:B,MATCH('3. Condensed Code Order List'!A151,'2.CFR Structure'!A:A,FALSE),1)</f>
        <v>L41</v>
      </c>
      <c r="C151" s="170">
        <v>61840</v>
      </c>
      <c r="D151" s="18" t="s">
        <v>285</v>
      </c>
    </row>
    <row r="152" spans="1:4" ht="19.5" customHeight="1">
      <c r="A152" s="3" t="s">
        <v>16</v>
      </c>
      <c r="B152" s="137" t="str">
        <f>INDEX('2.CFR Structure'!B:B,MATCH('3. Condensed Code Order List'!A152,'2.CFR Structure'!A:A,FALSE),1)</f>
        <v>L29</v>
      </c>
      <c r="C152" s="170">
        <v>73000</v>
      </c>
      <c r="D152" s="18" t="s">
        <v>23</v>
      </c>
    </row>
    <row r="153" spans="1:4" ht="19.5" customHeight="1">
      <c r="A153" s="3" t="s">
        <v>16</v>
      </c>
      <c r="B153" s="137" t="str">
        <f>INDEX('2.CFR Structure'!B:B,MATCH('3. Condensed Code Order List'!A153,'2.CFR Structure'!A:A,FALSE),1)</f>
        <v>L29</v>
      </c>
      <c r="C153" s="170">
        <v>73002</v>
      </c>
      <c r="D153" s="18" t="s">
        <v>24</v>
      </c>
    </row>
    <row r="154" spans="1:4" ht="19.5" customHeight="1">
      <c r="A154" s="3" t="s">
        <v>16</v>
      </c>
      <c r="B154" s="137" t="str">
        <f>INDEX('2.CFR Structure'!B:B,MATCH('3. Condensed Code Order List'!A154,'2.CFR Structure'!A:A,FALSE),1)</f>
        <v>L29</v>
      </c>
      <c r="C154" s="170">
        <v>73011</v>
      </c>
      <c r="D154" s="18" t="s">
        <v>25</v>
      </c>
    </row>
    <row r="155" spans="1:4" ht="19.5" customHeight="1">
      <c r="A155" s="3" t="s">
        <v>16</v>
      </c>
      <c r="B155" s="137" t="str">
        <f>INDEX('2.CFR Structure'!B:B,MATCH('3. Condensed Code Order List'!A155,'2.CFR Structure'!A:A,FALSE),1)</f>
        <v>L29</v>
      </c>
      <c r="C155" s="170">
        <v>73012</v>
      </c>
      <c r="D155" s="18" t="s">
        <v>26</v>
      </c>
    </row>
    <row r="156" spans="1:4" ht="19.5" customHeight="1">
      <c r="A156" s="116" t="s">
        <v>16</v>
      </c>
      <c r="B156" s="137" t="str">
        <f>INDEX('2.CFR Structure'!B:B,MATCH('3. Condensed Code Order List'!A156,'2.CFR Structure'!A:A,FALSE),1)</f>
        <v>L29</v>
      </c>
      <c r="C156" s="106">
        <v>73053</v>
      </c>
      <c r="D156" s="104" t="s">
        <v>27</v>
      </c>
    </row>
    <row r="157" spans="1:4" ht="19.5" customHeight="1">
      <c r="A157" s="116" t="s">
        <v>16</v>
      </c>
      <c r="B157" s="137" t="str">
        <f>INDEX('2.CFR Structure'!B:B,MATCH('3. Condensed Code Order List'!A157,'2.CFR Structure'!A:A,FALSE),1)</f>
        <v>L29</v>
      </c>
      <c r="C157" s="106">
        <v>73054</v>
      </c>
      <c r="D157" s="104" t="s">
        <v>28</v>
      </c>
    </row>
    <row r="158" spans="1:4" ht="19.5" customHeight="1">
      <c r="A158" s="116" t="s">
        <v>16</v>
      </c>
      <c r="B158" s="137" t="str">
        <f>INDEX('2.CFR Structure'!B:B,MATCH('3. Condensed Code Order List'!A158,'2.CFR Structure'!A:A,FALSE),1)</f>
        <v>L29</v>
      </c>
      <c r="C158" s="106">
        <v>73055</v>
      </c>
      <c r="D158" s="104" t="s">
        <v>29</v>
      </c>
    </row>
    <row r="159" spans="1:4" ht="19.5" customHeight="1">
      <c r="A159" s="116" t="s">
        <v>16</v>
      </c>
      <c r="B159" s="137" t="str">
        <f>INDEX('2.CFR Structure'!B:B,MATCH('3. Condensed Code Order List'!A159,'2.CFR Structure'!A:A,FALSE),1)</f>
        <v>L29</v>
      </c>
      <c r="C159" s="106">
        <v>73057</v>
      </c>
      <c r="D159" s="104" t="s">
        <v>30</v>
      </c>
    </row>
    <row r="160" spans="1:4" ht="19.5" customHeight="1">
      <c r="A160" s="116" t="s">
        <v>16</v>
      </c>
      <c r="B160" s="137" t="str">
        <f>INDEX('2.CFR Structure'!B:B,MATCH('3. Condensed Code Order List'!A160,'2.CFR Structure'!A:A,FALSE),1)</f>
        <v>L29</v>
      </c>
      <c r="C160" s="106">
        <v>73066</v>
      </c>
      <c r="D160" s="104" t="s">
        <v>31</v>
      </c>
    </row>
    <row r="161" spans="1:4" ht="19.5" customHeight="1">
      <c r="A161" s="116" t="s">
        <v>16</v>
      </c>
      <c r="B161" s="137" t="str">
        <f>INDEX('2.CFR Structure'!B:B,MATCH('3. Condensed Code Order List'!A161,'2.CFR Structure'!A:A,FALSE),1)</f>
        <v>L29</v>
      </c>
      <c r="C161" s="106">
        <v>73067</v>
      </c>
      <c r="D161" s="104" t="s">
        <v>15</v>
      </c>
    </row>
    <row r="162" spans="1:4" ht="19.5" customHeight="1">
      <c r="A162" s="116" t="s">
        <v>16</v>
      </c>
      <c r="B162" s="137" t="str">
        <f>INDEX('2.CFR Structure'!B:B,MATCH('3. Condensed Code Order List'!A162,'2.CFR Structure'!A:A,FALSE),1)</f>
        <v>L29</v>
      </c>
      <c r="C162" s="106">
        <v>73068</v>
      </c>
      <c r="D162" s="104" t="s">
        <v>18</v>
      </c>
    </row>
    <row r="163" spans="1:4" ht="19.5" customHeight="1">
      <c r="A163" s="116" t="s">
        <v>16</v>
      </c>
      <c r="B163" s="137" t="str">
        <f>INDEX('2.CFR Structure'!B:B,MATCH('3. Condensed Code Order List'!A163,'2.CFR Structure'!A:A,FALSE),1)</f>
        <v>L29</v>
      </c>
      <c r="C163" s="106">
        <v>73069</v>
      </c>
      <c r="D163" s="104" t="s">
        <v>726</v>
      </c>
    </row>
    <row r="164" spans="1:4" ht="19.5" customHeight="1">
      <c r="A164" s="5" t="s">
        <v>33</v>
      </c>
      <c r="B164" s="137" t="str">
        <f>INDEX('2.CFR Structure'!B:B,MATCH('3. Condensed Code Order List'!A164,'2.CFR Structure'!A:A,FALSE),1)</f>
        <v>L29</v>
      </c>
      <c r="C164" s="9">
        <v>73008</v>
      </c>
      <c r="D164" s="18" t="s">
        <v>34</v>
      </c>
    </row>
    <row r="165" spans="1:4" ht="19.5" customHeight="1">
      <c r="A165" s="5" t="s">
        <v>14</v>
      </c>
      <c r="B165" s="137" t="str">
        <f>INDEX('2.CFR Structure'!B:B,MATCH('3. Condensed Code Order List'!A165,'2.CFR Structure'!A:A,FALSE),1)</f>
        <v>L30</v>
      </c>
      <c r="C165" s="9">
        <v>73050</v>
      </c>
      <c r="D165" s="18" t="s">
        <v>427</v>
      </c>
    </row>
    <row r="166" spans="1:4" ht="19.5" customHeight="1">
      <c r="A166" s="5" t="s">
        <v>14</v>
      </c>
      <c r="B166" s="137" t="str">
        <f>INDEX('2.CFR Structure'!B:B,MATCH('3. Condensed Code Order List'!A166,'2.CFR Structure'!A:A,FALSE),1)</f>
        <v>L30</v>
      </c>
      <c r="C166" s="9">
        <v>81200</v>
      </c>
      <c r="D166" s="18" t="s">
        <v>428</v>
      </c>
    </row>
    <row r="167" spans="1:4" ht="19.5" customHeight="1">
      <c r="A167" s="5" t="s">
        <v>39</v>
      </c>
      <c r="B167" s="137" t="str">
        <f>INDEX('2.CFR Structure'!B:B,MATCH('3. Condensed Code Order List'!A167,'2.CFR Structure'!A:A,FALSE),1)</f>
        <v>L30</v>
      </c>
      <c r="C167" s="6">
        <v>73016</v>
      </c>
      <c r="D167" s="18" t="s">
        <v>40</v>
      </c>
    </row>
    <row r="168" spans="1:4" ht="19.5" customHeight="1">
      <c r="A168" s="5" t="s">
        <v>42</v>
      </c>
      <c r="B168" s="137" t="str">
        <f>INDEX('2.CFR Structure'!B:B,MATCH('3. Condensed Code Order List'!A168,'2.CFR Structure'!A:A,FALSE),1)</f>
        <v>L30</v>
      </c>
      <c r="C168" s="6">
        <v>73007</v>
      </c>
      <c r="D168" s="18" t="s">
        <v>429</v>
      </c>
    </row>
    <row r="169" spans="1:4" ht="19.5" customHeight="1">
      <c r="A169" s="5" t="s">
        <v>42</v>
      </c>
      <c r="B169" s="137" t="str">
        <f>INDEX('2.CFR Structure'!B:B,MATCH('3. Condensed Code Order List'!A169,'2.CFR Structure'!A:A,FALSE),1)</f>
        <v>L30</v>
      </c>
      <c r="C169" s="6">
        <v>80001</v>
      </c>
      <c r="D169" s="18" t="s">
        <v>44</v>
      </c>
    </row>
    <row r="170" spans="1:4" ht="19.5" customHeight="1">
      <c r="A170" s="5" t="s">
        <v>46</v>
      </c>
      <c r="B170" s="137" t="str">
        <f>INDEX('2.CFR Structure'!B:B,MATCH('3. Condensed Code Order List'!A170,'2.CFR Structure'!A:A,FALSE),1)</f>
        <v>L30</v>
      </c>
      <c r="C170" s="6">
        <v>73023</v>
      </c>
      <c r="D170" s="18" t="s">
        <v>430</v>
      </c>
    </row>
    <row r="171" spans="1:4" ht="19.5" customHeight="1">
      <c r="A171" s="5" t="s">
        <v>46</v>
      </c>
      <c r="B171" s="137" t="s">
        <v>11</v>
      </c>
      <c r="C171" s="6">
        <v>73032</v>
      </c>
      <c r="D171" s="18" t="s">
        <v>12</v>
      </c>
    </row>
    <row r="172" spans="1:4" ht="19.5" customHeight="1">
      <c r="A172" s="5" t="s">
        <v>46</v>
      </c>
      <c r="B172" s="137" t="s">
        <v>11</v>
      </c>
      <c r="C172" s="6">
        <v>73033</v>
      </c>
      <c r="D172" s="18" t="s">
        <v>13</v>
      </c>
    </row>
    <row r="173" spans="1:4" ht="19.5" customHeight="1">
      <c r="A173" s="5" t="s">
        <v>46</v>
      </c>
      <c r="B173" s="137" t="str">
        <f>INDEX('2.CFR Structure'!B:B,MATCH('3. Condensed Code Order List'!A173,'2.CFR Structure'!A:A,FALSE),1)</f>
        <v>L30</v>
      </c>
      <c r="C173" s="6">
        <v>80006</v>
      </c>
      <c r="D173" s="18" t="s">
        <v>431</v>
      </c>
    </row>
    <row r="174" spans="1:4" ht="19.5" customHeight="1">
      <c r="A174" s="5" t="s">
        <v>51</v>
      </c>
      <c r="B174" s="137" t="str">
        <f>INDEX('2.CFR Structure'!B:B,MATCH('3. Condensed Code Order List'!A174,'2.CFR Structure'!A:A,FALSE),1)</f>
        <v>L30</v>
      </c>
      <c r="C174" s="6">
        <v>73004</v>
      </c>
      <c r="D174" s="18" t="s">
        <v>52</v>
      </c>
    </row>
    <row r="175" spans="1:4" ht="19.5" customHeight="1">
      <c r="A175" s="7" t="s">
        <v>51</v>
      </c>
      <c r="B175" s="137" t="str">
        <f>INDEX('2.CFR Structure'!B:B,MATCH('3. Condensed Code Order List'!A175,'2.CFR Structure'!A:A,FALSE),1)</f>
        <v>L30</v>
      </c>
      <c r="C175" s="6">
        <v>73025</v>
      </c>
      <c r="D175" s="18" t="s">
        <v>53</v>
      </c>
    </row>
    <row r="176" spans="1:4" ht="19.5" customHeight="1">
      <c r="A176" s="7" t="s">
        <v>51</v>
      </c>
      <c r="B176" s="137" t="str">
        <f>INDEX('2.CFR Structure'!B:B,MATCH('3. Condensed Code Order List'!A176,'2.CFR Structure'!A:A,FALSE),1)</f>
        <v>L30</v>
      </c>
      <c r="C176" s="6">
        <v>80907</v>
      </c>
      <c r="D176" s="18" t="s">
        <v>54</v>
      </c>
    </row>
    <row r="177" spans="1:4" ht="19.5" customHeight="1">
      <c r="A177" s="7" t="s">
        <v>51</v>
      </c>
      <c r="B177" s="137" t="str">
        <f>INDEX('2.CFR Structure'!B:B,MATCH('3. Condensed Code Order List'!A177,'2.CFR Structure'!A:A,FALSE),1)</f>
        <v>L30</v>
      </c>
      <c r="C177" s="6">
        <v>81412</v>
      </c>
      <c r="D177" s="18" t="s">
        <v>55</v>
      </c>
    </row>
    <row r="178" spans="1:4" ht="19.5" customHeight="1">
      <c r="A178" s="5" t="s">
        <v>57</v>
      </c>
      <c r="B178" s="137" t="str">
        <f>INDEX('2.CFR Structure'!B:B,MATCH('3. Condensed Code Order List'!A178,'2.CFR Structure'!A:A,FALSE),1)</f>
        <v>L31</v>
      </c>
      <c r="C178" s="6">
        <v>82306</v>
      </c>
      <c r="D178" s="18" t="s">
        <v>59</v>
      </c>
    </row>
    <row r="179" spans="1:4" ht="19.5" customHeight="1">
      <c r="A179" s="5" t="s">
        <v>61</v>
      </c>
      <c r="B179" s="137" t="str">
        <f>INDEX('2.CFR Structure'!B:B,MATCH('3. Condensed Code Order List'!A179,'2.CFR Structure'!A:A,FALSE),1)</f>
        <v>L31</v>
      </c>
      <c r="C179" s="6">
        <v>73003</v>
      </c>
      <c r="D179" s="18" t="s">
        <v>62</v>
      </c>
    </row>
    <row r="180" spans="1:4" ht="19.5" customHeight="1">
      <c r="A180" s="5" t="s">
        <v>61</v>
      </c>
      <c r="B180" s="137" t="str">
        <f>INDEX('2.CFR Structure'!B:B,MATCH('3. Condensed Code Order List'!A180,'2.CFR Structure'!A:A,FALSE),1)</f>
        <v>L31</v>
      </c>
      <c r="C180" s="6">
        <v>81309</v>
      </c>
      <c r="D180" s="18" t="s">
        <v>63</v>
      </c>
    </row>
    <row r="181" spans="1:4" ht="19.5" customHeight="1">
      <c r="A181" s="5" t="s">
        <v>61</v>
      </c>
      <c r="B181" s="137" t="str">
        <f>INDEX('2.CFR Structure'!B:B,MATCH('3. Condensed Code Order List'!A181,'2.CFR Structure'!A:A,FALSE),1)</f>
        <v>L31</v>
      </c>
      <c r="C181" s="6">
        <v>81317</v>
      </c>
      <c r="D181" s="18" t="s">
        <v>64</v>
      </c>
    </row>
    <row r="182" spans="1:4" ht="19.5" customHeight="1">
      <c r="A182" s="5" t="s">
        <v>61</v>
      </c>
      <c r="B182" s="137" t="str">
        <f>INDEX('2.CFR Structure'!B:B,MATCH('3. Condensed Code Order List'!A182,'2.CFR Structure'!A:A,FALSE),1)</f>
        <v>L31</v>
      </c>
      <c r="C182" s="6">
        <v>82005</v>
      </c>
      <c r="D182" s="18" t="s">
        <v>65</v>
      </c>
    </row>
    <row r="183" spans="1:4" ht="19.5" customHeight="1">
      <c r="A183" s="5" t="s">
        <v>61</v>
      </c>
      <c r="B183" s="137" t="str">
        <f>INDEX('2.CFR Structure'!B:B,MATCH('3. Condensed Code Order List'!A183,'2.CFR Structure'!A:A,FALSE),1)</f>
        <v>L31</v>
      </c>
      <c r="C183" s="6">
        <v>82300</v>
      </c>
      <c r="D183" s="18" t="s">
        <v>66</v>
      </c>
    </row>
    <row r="184" spans="1:4" ht="19.5" customHeight="1">
      <c r="A184" s="5" t="s">
        <v>61</v>
      </c>
      <c r="B184" s="137" t="str">
        <f>INDEX('2.CFR Structure'!B:B,MATCH('3. Condensed Code Order List'!A184,'2.CFR Structure'!A:A,FALSE),1)</f>
        <v>L31</v>
      </c>
      <c r="C184" s="6">
        <v>82312</v>
      </c>
      <c r="D184" s="18" t="s">
        <v>67</v>
      </c>
    </row>
    <row r="185" spans="1:4" ht="19.5" customHeight="1">
      <c r="A185" s="5" t="s">
        <v>61</v>
      </c>
      <c r="B185" s="137" t="str">
        <f>INDEX('2.CFR Structure'!B:B,MATCH('3. Condensed Code Order List'!A185,'2.CFR Structure'!A:A,FALSE),1)</f>
        <v>L31</v>
      </c>
      <c r="C185" s="6">
        <v>82330</v>
      </c>
      <c r="D185" s="18" t="s">
        <v>68</v>
      </c>
    </row>
    <row r="186" spans="1:4" ht="19.5" customHeight="1">
      <c r="A186" s="7" t="s">
        <v>61</v>
      </c>
      <c r="B186" s="137" t="str">
        <f>INDEX('2.CFR Structure'!B:B,MATCH('3. Condensed Code Order List'!A186,'2.CFR Structure'!A:A,FALSE),1)</f>
        <v>L31</v>
      </c>
      <c r="C186" s="6">
        <v>82400</v>
      </c>
      <c r="D186" s="18" t="s">
        <v>69</v>
      </c>
    </row>
    <row r="187" spans="1:4" ht="19.5" customHeight="1">
      <c r="A187" s="5" t="s">
        <v>61</v>
      </c>
      <c r="B187" s="137" t="str">
        <f>INDEX('2.CFR Structure'!B:B,MATCH('3. Condensed Code Order List'!A187,'2.CFR Structure'!A:A,FALSE),1)</f>
        <v>L31</v>
      </c>
      <c r="C187" s="6">
        <v>82538</v>
      </c>
      <c r="D187" s="18" t="s">
        <v>70</v>
      </c>
    </row>
    <row r="188" spans="1:4" ht="19.5" customHeight="1">
      <c r="A188" s="5" t="s">
        <v>61</v>
      </c>
      <c r="B188" s="137" t="str">
        <f>INDEX('2.CFR Structure'!B:B,MATCH('3. Condensed Code Order List'!A188,'2.CFR Structure'!A:A,FALSE),1)</f>
        <v>L31</v>
      </c>
      <c r="C188" s="6">
        <v>82700</v>
      </c>
      <c r="D188" s="18" t="s">
        <v>71</v>
      </c>
    </row>
    <row r="189" spans="1:4" ht="19.5" customHeight="1">
      <c r="A189" s="5" t="s">
        <v>61</v>
      </c>
      <c r="B189" s="137" t="str">
        <f>INDEX('2.CFR Structure'!B:B,MATCH('3. Condensed Code Order List'!A189,'2.CFR Structure'!A:A,FALSE),1)</f>
        <v>L31</v>
      </c>
      <c r="C189" s="6">
        <v>82711</v>
      </c>
      <c r="D189" s="18" t="s">
        <v>432</v>
      </c>
    </row>
    <row r="190" spans="1:4" ht="19.5" customHeight="1">
      <c r="A190" s="5" t="s">
        <v>61</v>
      </c>
      <c r="B190" s="137" t="str">
        <f>INDEX('2.CFR Structure'!B:B,MATCH('3. Condensed Code Order List'!A190,'2.CFR Structure'!A:A,FALSE),1)</f>
        <v>L31</v>
      </c>
      <c r="C190" s="6">
        <v>82714</v>
      </c>
      <c r="D190" s="18" t="s">
        <v>73</v>
      </c>
    </row>
    <row r="191" spans="1:4" ht="19.5" customHeight="1">
      <c r="A191" s="5" t="s">
        <v>61</v>
      </c>
      <c r="B191" s="137" t="str">
        <f>INDEX('2.CFR Structure'!B:B,MATCH('3. Condensed Code Order List'!A191,'2.CFR Structure'!A:A,FALSE),1)</f>
        <v>L31</v>
      </c>
      <c r="C191" s="6">
        <v>83003</v>
      </c>
      <c r="D191" s="18" t="s">
        <v>74</v>
      </c>
    </row>
    <row r="192" spans="1:4" ht="19.5" customHeight="1">
      <c r="A192" s="5" t="s">
        <v>76</v>
      </c>
      <c r="B192" s="137" t="str">
        <f>INDEX('2.CFR Structure'!B:B,MATCH('3. Condensed Code Order List'!A192,'2.CFR Structure'!A:A,FALSE),1)</f>
        <v>L31</v>
      </c>
      <c r="C192" s="6">
        <v>82000</v>
      </c>
      <c r="D192" s="18" t="s">
        <v>77</v>
      </c>
    </row>
    <row r="193" spans="1:4" ht="19.5" customHeight="1">
      <c r="A193" s="7" t="s">
        <v>79</v>
      </c>
      <c r="B193" s="137" t="str">
        <f>INDEX('2.CFR Structure'!B:B,MATCH('3. Condensed Code Order List'!A193,'2.CFR Structure'!A:A,FALSE),1)</f>
        <v>L31</v>
      </c>
      <c r="C193" s="6">
        <v>73026</v>
      </c>
      <c r="D193" s="18" t="s">
        <v>80</v>
      </c>
    </row>
    <row r="194" spans="1:4" ht="19.5" customHeight="1">
      <c r="A194" s="5" t="s">
        <v>79</v>
      </c>
      <c r="B194" s="137" t="str">
        <f>INDEX('2.CFR Structure'!B:B,MATCH('3. Condensed Code Order List'!A194,'2.CFR Structure'!A:A,FALSE),1)</f>
        <v>L31</v>
      </c>
      <c r="C194" s="6">
        <v>81101</v>
      </c>
      <c r="D194" s="18" t="s">
        <v>81</v>
      </c>
    </row>
    <row r="195" spans="1:4" ht="19.5" customHeight="1">
      <c r="A195" s="5" t="s">
        <v>83</v>
      </c>
      <c r="B195" s="137" t="str">
        <f>INDEX('2.CFR Structure'!B:B,MATCH('3. Condensed Code Order List'!A195,'2.CFR Structure'!A:A,FALSE),1)</f>
        <v>L31</v>
      </c>
      <c r="C195" s="6">
        <v>73027</v>
      </c>
      <c r="D195" s="18" t="s">
        <v>84</v>
      </c>
    </row>
    <row r="196" spans="1:4" ht="19.5" customHeight="1">
      <c r="A196" s="5" t="s">
        <v>83</v>
      </c>
      <c r="B196" s="137" t="str">
        <f>INDEX('2.CFR Structure'!B:B,MATCH('3. Condensed Code Order List'!A196,'2.CFR Structure'!A:A,FALSE),1)</f>
        <v>L31</v>
      </c>
      <c r="C196" s="6">
        <v>81409</v>
      </c>
      <c r="D196" s="18" t="s">
        <v>85</v>
      </c>
    </row>
    <row r="197" spans="1:4" ht="19.5" customHeight="1">
      <c r="A197" s="5" t="s">
        <v>83</v>
      </c>
      <c r="B197" s="137" t="str">
        <f>INDEX('2.CFR Structure'!B:B,MATCH('3. Condensed Code Order List'!A197,'2.CFR Structure'!A:A,FALSE),1)</f>
        <v>L31</v>
      </c>
      <c r="C197" s="6">
        <v>84010</v>
      </c>
      <c r="D197" s="18" t="s">
        <v>86</v>
      </c>
    </row>
    <row r="198" spans="1:4" ht="19.5" customHeight="1">
      <c r="A198" s="5" t="s">
        <v>83</v>
      </c>
      <c r="B198" s="137" t="str">
        <f>INDEX('2.CFR Structure'!B:B,MATCH('3. Condensed Code Order List'!A198,'2.CFR Structure'!A:A,FALSE),1)</f>
        <v>L31</v>
      </c>
      <c r="C198" s="6">
        <v>84011</v>
      </c>
      <c r="D198" s="18" t="s">
        <v>87</v>
      </c>
    </row>
    <row r="199" spans="1:4" ht="19.5" customHeight="1">
      <c r="A199" s="5" t="s">
        <v>89</v>
      </c>
      <c r="B199" s="137" t="str">
        <f>INDEX('2.CFR Structure'!B:B,MATCH('3. Condensed Code Order List'!A199,'2.CFR Structure'!A:A,FALSE),1)</f>
        <v>L31</v>
      </c>
      <c r="C199" s="6">
        <v>81305</v>
      </c>
      <c r="D199" s="18" t="s">
        <v>90</v>
      </c>
    </row>
    <row r="200" spans="1:4" ht="19.5" customHeight="1">
      <c r="A200" s="5" t="s">
        <v>89</v>
      </c>
      <c r="B200" s="137" t="str">
        <f>INDEX('2.CFR Structure'!B:B,MATCH('3. Condensed Code Order List'!A200,'2.CFR Structure'!A:A,FALSE),1)</f>
        <v>L31</v>
      </c>
      <c r="C200" s="6">
        <v>81315</v>
      </c>
      <c r="D200" s="18" t="s">
        <v>91</v>
      </c>
    </row>
    <row r="201" spans="1:4" ht="19.5" customHeight="1">
      <c r="A201" s="5" t="s">
        <v>93</v>
      </c>
      <c r="B201" s="137" t="str">
        <f>INDEX('2.CFR Structure'!B:B,MATCH('3. Condensed Code Order List'!A201,'2.CFR Structure'!A:A,FALSE),1)</f>
        <v>L31</v>
      </c>
      <c r="C201" s="6">
        <v>81304</v>
      </c>
      <c r="D201" s="18" t="s">
        <v>94</v>
      </c>
    </row>
    <row r="202" spans="1:4" ht="19.5" customHeight="1">
      <c r="A202" s="5" t="s">
        <v>96</v>
      </c>
      <c r="B202" s="137" t="str">
        <f>INDEX('2.CFR Structure'!B:B,MATCH('3. Condensed Code Order List'!A202,'2.CFR Structure'!A:A,FALSE),1)</f>
        <v>L31</v>
      </c>
      <c r="C202" s="6">
        <v>73029</v>
      </c>
      <c r="D202" s="18" t="s">
        <v>97</v>
      </c>
    </row>
    <row r="203" spans="1:4" ht="19.5" customHeight="1">
      <c r="A203" s="5" t="s">
        <v>96</v>
      </c>
      <c r="B203" s="137" t="str">
        <f>INDEX('2.CFR Structure'!B:B,MATCH('3. Condensed Code Order List'!A203,'2.CFR Structure'!A:A,FALSE),1)</f>
        <v>L31</v>
      </c>
      <c r="C203" s="6">
        <v>80007</v>
      </c>
      <c r="D203" s="18" t="s">
        <v>98</v>
      </c>
    </row>
    <row r="204" spans="1:4" ht="19.5" customHeight="1">
      <c r="A204" s="2" t="s">
        <v>100</v>
      </c>
      <c r="B204" s="137" t="str">
        <f>INDEX('2.CFR Structure'!B:B,MATCH('3. Condensed Code Order List'!A204,'2.CFR Structure'!A:A,FALSE),1)</f>
        <v>L32</v>
      </c>
      <c r="C204" s="6">
        <v>73030</v>
      </c>
      <c r="D204" s="18" t="s">
        <v>433</v>
      </c>
    </row>
    <row r="205" spans="1:4" ht="19.5" customHeight="1">
      <c r="A205" s="5" t="s">
        <v>100</v>
      </c>
      <c r="B205" s="137" t="str">
        <f>INDEX('2.CFR Structure'!B:B,MATCH('3. Condensed Code Order List'!A205,'2.CFR Structure'!A:A,FALSE),1)</f>
        <v>L32</v>
      </c>
      <c r="C205" s="6">
        <v>82717</v>
      </c>
      <c r="D205" s="18" t="s">
        <v>434</v>
      </c>
    </row>
    <row r="206" spans="1:4" ht="19.5" customHeight="1">
      <c r="A206" s="5" t="s">
        <v>105</v>
      </c>
      <c r="B206" s="137" t="str">
        <f>INDEX('2.CFR Structure'!B:B,MATCH('3. Condensed Code Order List'!A206,'2.CFR Structure'!A:A,FALSE),1)</f>
        <v>L32</v>
      </c>
      <c r="C206" s="6">
        <v>82716</v>
      </c>
      <c r="D206" s="18" t="s">
        <v>435</v>
      </c>
    </row>
    <row r="207" spans="1:4" ht="19.5" customHeight="1">
      <c r="D207" s="1"/>
    </row>
    <row r="208" spans="1:4" ht="19.5" customHeight="1">
      <c r="D208" s="1"/>
    </row>
    <row r="209" spans="4:4" ht="19.5" customHeight="1">
      <c r="D209" s="1"/>
    </row>
    <row r="210" spans="4:4" ht="19.5" customHeight="1">
      <c r="D210" s="1"/>
    </row>
    <row r="211" spans="4:4" ht="19.5" customHeight="1">
      <c r="D211" s="1"/>
    </row>
    <row r="212" spans="4:4" ht="19.5" customHeight="1">
      <c r="D212" s="1"/>
    </row>
    <row r="213" spans="4:4" ht="19.5" customHeight="1">
      <c r="D213" s="1"/>
    </row>
    <row r="214" spans="4:4" ht="19.5" customHeight="1">
      <c r="D214" s="1"/>
    </row>
    <row r="215" spans="4:4" ht="19.5" customHeight="1">
      <c r="D215" s="1"/>
    </row>
    <row r="216" spans="4:4" ht="19.5" customHeight="1">
      <c r="D216" s="1"/>
    </row>
    <row r="217" spans="4:4" ht="19.5" customHeight="1">
      <c r="D217" s="1"/>
    </row>
    <row r="218" spans="4:4" ht="19.5" customHeight="1">
      <c r="D218" s="1"/>
    </row>
    <row r="219" spans="4:4" ht="19.5" customHeight="1">
      <c r="D219" s="1"/>
    </row>
    <row r="220" spans="4:4" ht="19.5" customHeight="1">
      <c r="D220" s="1"/>
    </row>
    <row r="221" spans="4:4" ht="19.5" customHeight="1">
      <c r="D221" s="1"/>
    </row>
    <row r="222" spans="4:4" ht="19.5" customHeight="1">
      <c r="D222" s="1"/>
    </row>
    <row r="223" spans="4:4" ht="19.5" customHeight="1">
      <c r="D223" s="1"/>
    </row>
    <row r="224" spans="4:4" ht="19.5" customHeight="1">
      <c r="D224" s="1"/>
    </row>
    <row r="225" spans="4:4" ht="19.5" customHeight="1">
      <c r="D225" s="1"/>
    </row>
    <row r="226" spans="4:4" ht="19.5" customHeight="1">
      <c r="D226" s="1"/>
    </row>
    <row r="227" spans="4:4" ht="19.5" customHeight="1">
      <c r="D227" s="1"/>
    </row>
    <row r="228" spans="4:4" ht="19.5" customHeight="1">
      <c r="D228" s="1"/>
    </row>
    <row r="229" spans="4:4" ht="19.5" customHeight="1">
      <c r="D229" s="1"/>
    </row>
    <row r="230" spans="4:4" ht="19.5" customHeight="1">
      <c r="D230" s="1"/>
    </row>
    <row r="231" spans="4:4" ht="19.5" customHeight="1">
      <c r="D231" s="1"/>
    </row>
    <row r="232" spans="4:4" ht="19.5" customHeight="1">
      <c r="D232" s="1"/>
    </row>
  </sheetData>
  <autoFilter ref="A1:D206" xr:uid="{00000000-0009-0000-0000-000003000000}">
    <sortState xmlns:xlrd2="http://schemas.microsoft.com/office/spreadsheetml/2017/richdata2" ref="A2:D206">
      <sortCondition ref="A1:A206"/>
    </sortState>
  </autoFilter>
  <sortState xmlns:xlrd2="http://schemas.microsoft.com/office/spreadsheetml/2017/richdata2" ref="A37:D203">
    <sortCondition ref="C37:C203"/>
    <sortCondition ref="A37:A203"/>
  </sortState>
  <phoneticPr fontId="0" type="noConversion"/>
  <conditionalFormatting sqref="E1:E1048576">
    <cfRule type="cellIs" dxfId="0" priority="5" stopIfTrue="1" operator="greaterThan">
      <formula>0</formula>
    </cfRule>
  </conditionalFormatting>
  <printOptions horizontalCentered="1"/>
  <pageMargins left="0.27559055118110237" right="0.23622047244094491" top="0.23622047244094491" bottom="0.43307086614173229" header="0.23622047244094491" footer="0.27559055118110237"/>
  <pageSetup paperSize="9" scale="94" fitToHeight="4" orientation="portrait" verticalDpi="1200" r:id="rId1"/>
  <headerFooter alignWithMargins="0">
    <oddHeader>&amp;L&amp;"Calibri"&amp;10&amp;K000000 Official - Financial&amp;1#_x000D_</oddHeader>
    <oddFooter>&amp;LApril 2011&amp;CPage &amp;P of &amp;N</oddFooter>
  </headerFooter>
  <ignoredErrors>
    <ignoredError sqref="C11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L323"/>
  <sheetViews>
    <sheetView showGridLines="0" zoomScaleNormal="100" workbookViewId="0">
      <pane ySplit="1" topLeftCell="A2" activePane="bottomLeft" state="frozenSplit"/>
      <selection pane="bottomLeft" activeCell="D251" sqref="D251"/>
    </sheetView>
  </sheetViews>
  <sheetFormatPr defaultColWidth="9" defaultRowHeight="14.25"/>
  <cols>
    <col min="1" max="1" width="9.375" style="64" customWidth="1"/>
    <col min="2" max="2" width="11.5" style="64" customWidth="1"/>
    <col min="3" max="3" width="11.625" style="65" customWidth="1"/>
    <col min="4" max="4" width="90.625" style="64" customWidth="1"/>
    <col min="5" max="5" width="17.625" style="64" customWidth="1"/>
    <col min="6" max="6" width="4" style="64" customWidth="1"/>
    <col min="7" max="7" width="9" style="64" customWidth="1"/>
    <col min="8" max="8" width="8" style="64" customWidth="1"/>
    <col min="9" max="16384" width="9" style="64"/>
  </cols>
  <sheetData>
    <row r="1" spans="1:8" ht="60" customHeight="1">
      <c r="A1" s="89" t="s">
        <v>436</v>
      </c>
      <c r="B1" s="89" t="s">
        <v>437</v>
      </c>
      <c r="C1" s="90" t="s">
        <v>438</v>
      </c>
      <c r="D1" s="89" t="s">
        <v>439</v>
      </c>
      <c r="E1" s="89" t="s">
        <v>440</v>
      </c>
      <c r="H1" s="99"/>
    </row>
    <row r="2" spans="1:8" ht="15" customHeight="1">
      <c r="A2" s="91"/>
      <c r="B2" s="91"/>
      <c r="C2" s="92"/>
      <c r="D2" s="91"/>
      <c r="E2" s="91"/>
    </row>
    <row r="3" spans="1:8" ht="15" customHeight="1">
      <c r="A3" s="68" t="s">
        <v>387</v>
      </c>
      <c r="B3" s="68" t="str">
        <f>INDEX('2.CFR Structure'!B:B,MATCH(A3,'2.CFR Structure'!A:A,FALSE),1)</f>
        <v>L18</v>
      </c>
      <c r="C3" s="69">
        <v>73037</v>
      </c>
      <c r="D3" s="83" t="s">
        <v>441</v>
      </c>
      <c r="E3" s="93" t="s">
        <v>442</v>
      </c>
      <c r="G3" s="67"/>
    </row>
    <row r="4" spans="1:8" ht="15" customHeight="1">
      <c r="A4" s="105" t="s">
        <v>387</v>
      </c>
      <c r="B4" s="68" t="str">
        <f>INDEX('2.CFR Structure'!B:B,MATCH(A4,'2.CFR Structure'!A:A,FALSE),1)</f>
        <v>L18</v>
      </c>
      <c r="C4" s="111">
        <v>73056</v>
      </c>
      <c r="D4" s="114" t="str">
        <f>UPPER("Schools Revenue Grant Brought Forward")</f>
        <v>SCHOOLS REVENUE GRANT BROUGHT FORWARD</v>
      </c>
      <c r="E4" s="93" t="s">
        <v>442</v>
      </c>
      <c r="G4" s="67"/>
    </row>
    <row r="5" spans="1:8" ht="15" customHeight="1">
      <c r="A5" s="68" t="s">
        <v>392</v>
      </c>
      <c r="B5" s="68" t="str">
        <f>INDEX('2.CFR Structure'!B:B,MATCH(A5,'2.CFR Structure'!A:A,FALSE),1)</f>
        <v>L20</v>
      </c>
      <c r="C5" s="69">
        <v>73038</v>
      </c>
      <c r="D5" s="83" t="s">
        <v>443</v>
      </c>
      <c r="E5" s="93" t="s">
        <v>442</v>
      </c>
      <c r="G5" s="67"/>
    </row>
    <row r="6" spans="1:8" ht="15" customHeight="1">
      <c r="A6" s="68" t="s">
        <v>396</v>
      </c>
      <c r="B6" s="68" t="str">
        <f>INDEX('2.CFR Structure'!B:B,MATCH(A6,'2.CFR Structure'!A:A,FALSE),1)</f>
        <v>L21</v>
      </c>
      <c r="C6" s="69">
        <v>73039</v>
      </c>
      <c r="D6" s="70" t="s">
        <v>444</v>
      </c>
      <c r="E6" s="93" t="s">
        <v>442</v>
      </c>
      <c r="G6" s="67"/>
    </row>
    <row r="7" spans="1:8" ht="15" customHeight="1">
      <c r="A7" s="68" t="s">
        <v>400</v>
      </c>
      <c r="B7" s="68" t="str">
        <f>INDEX('2.CFR Structure'!B:B,MATCH(A7,'2.CFR Structure'!A:A,FALSE),1)</f>
        <v>L22</v>
      </c>
      <c r="C7" s="69">
        <v>73041</v>
      </c>
      <c r="D7" s="70" t="s">
        <v>445</v>
      </c>
      <c r="E7" s="93" t="s">
        <v>442</v>
      </c>
      <c r="G7" s="67"/>
    </row>
    <row r="8" spans="1:8" ht="15" customHeight="1">
      <c r="A8" s="80" t="s">
        <v>404</v>
      </c>
      <c r="B8" s="68" t="str">
        <f>INDEX('2.CFR Structure'!B:B,MATCH(A8,'2.CFR Structure'!A:A,FALSE),1)</f>
        <v>L23</v>
      </c>
      <c r="C8" s="69">
        <v>73042</v>
      </c>
      <c r="D8" s="81" t="s">
        <v>446</v>
      </c>
      <c r="E8" s="93" t="s">
        <v>442</v>
      </c>
      <c r="G8" s="67"/>
    </row>
    <row r="9" spans="1:8" ht="15" customHeight="1">
      <c r="A9" s="71" t="s">
        <v>119</v>
      </c>
      <c r="B9" s="68" t="str">
        <f>INDEX('2.CFR Structure'!B:B,MATCH(A9,'2.CFR Structure'!A:A,FALSE),1)</f>
        <v>L37</v>
      </c>
      <c r="C9" s="72">
        <v>10011</v>
      </c>
      <c r="D9" s="73" t="s">
        <v>447</v>
      </c>
      <c r="E9" s="94" t="s">
        <v>448</v>
      </c>
      <c r="G9" s="67"/>
    </row>
    <row r="10" spans="1:8" ht="15" customHeight="1">
      <c r="A10" s="68" t="s">
        <v>119</v>
      </c>
      <c r="B10" s="68" t="str">
        <f>INDEX('2.CFR Structure'!B:B,MATCH(A10,'2.CFR Structure'!A:A,FALSE),1)</f>
        <v>L37</v>
      </c>
      <c r="C10" s="69">
        <v>10012</v>
      </c>
      <c r="D10" s="70" t="s">
        <v>449</v>
      </c>
      <c r="E10" s="94" t="s">
        <v>448</v>
      </c>
      <c r="G10" s="67"/>
    </row>
    <row r="11" spans="1:8" ht="15" customHeight="1">
      <c r="A11" s="68" t="s">
        <v>119</v>
      </c>
      <c r="B11" s="68" t="str">
        <f>INDEX('2.CFR Structure'!B:B,MATCH(A11,'2.CFR Structure'!A:A,FALSE),1)</f>
        <v>L37</v>
      </c>
      <c r="C11" s="69">
        <v>10014</v>
      </c>
      <c r="D11" s="70" t="s">
        <v>450</v>
      </c>
      <c r="E11" s="94" t="s">
        <v>448</v>
      </c>
      <c r="G11" s="67"/>
    </row>
    <row r="12" spans="1:8" ht="15" customHeight="1">
      <c r="A12" s="71" t="s">
        <v>119</v>
      </c>
      <c r="B12" s="68" t="str">
        <f>INDEX('2.CFR Structure'!B:B,MATCH(A12,'2.CFR Structure'!A:A,FALSE),1)</f>
        <v>L37</v>
      </c>
      <c r="C12" s="72">
        <v>10018</v>
      </c>
      <c r="D12" s="73" t="s">
        <v>451</v>
      </c>
      <c r="E12" s="94" t="s">
        <v>448</v>
      </c>
      <c r="G12" s="67"/>
    </row>
    <row r="13" spans="1:8" ht="15" customHeight="1">
      <c r="A13" s="71" t="s">
        <v>119</v>
      </c>
      <c r="B13" s="68" t="str">
        <f>INDEX('2.CFR Structure'!B:B,MATCH(A13,'2.CFR Structure'!A:A,FALSE),1)</f>
        <v>L37</v>
      </c>
      <c r="C13" s="72">
        <v>10019</v>
      </c>
      <c r="D13" s="73" t="s">
        <v>452</v>
      </c>
      <c r="E13" s="94" t="s">
        <v>448</v>
      </c>
      <c r="G13" s="67"/>
    </row>
    <row r="14" spans="1:8" ht="15" customHeight="1">
      <c r="A14" s="71" t="s">
        <v>109</v>
      </c>
      <c r="B14" s="68" t="str">
        <f>INDEX('2.CFR Structure'!B:B,MATCH(A14,'2.CFR Structure'!A:A,FALSE),1)</f>
        <v>L36</v>
      </c>
      <c r="C14" s="72">
        <v>10101</v>
      </c>
      <c r="D14" s="73" t="s">
        <v>453</v>
      </c>
      <c r="E14" s="94" t="s">
        <v>448</v>
      </c>
      <c r="G14" s="67"/>
    </row>
    <row r="15" spans="1:8" ht="15" customHeight="1">
      <c r="A15" s="68" t="s">
        <v>109</v>
      </c>
      <c r="B15" s="68" t="str">
        <f>INDEX('2.CFR Structure'!B:B,MATCH(A15,'2.CFR Structure'!A:A,FALSE),1)</f>
        <v>L36</v>
      </c>
      <c r="C15" s="69">
        <v>10102</v>
      </c>
      <c r="D15" s="73" t="s">
        <v>454</v>
      </c>
      <c r="E15" s="94" t="s">
        <v>448</v>
      </c>
      <c r="G15" s="67"/>
    </row>
    <row r="16" spans="1:8" ht="15" customHeight="1">
      <c r="A16" s="68" t="s">
        <v>109</v>
      </c>
      <c r="B16" s="68" t="str">
        <f>INDEX('2.CFR Structure'!B:B,MATCH(A16,'2.CFR Structure'!A:A,FALSE),1)</f>
        <v>L36</v>
      </c>
      <c r="C16" s="69">
        <v>10104</v>
      </c>
      <c r="D16" s="73" t="s">
        <v>455</v>
      </c>
      <c r="E16" s="94" t="s">
        <v>448</v>
      </c>
      <c r="G16" s="67"/>
    </row>
    <row r="17" spans="1:7" ht="15" customHeight="1">
      <c r="A17" s="68" t="s">
        <v>302</v>
      </c>
      <c r="B17" s="68" t="str">
        <f>INDEX('2.CFR Structure'!B:B,MATCH(A17,'2.CFR Structure'!A:A,FALSE),1)</f>
        <v>L36</v>
      </c>
      <c r="C17" s="69">
        <v>10105</v>
      </c>
      <c r="D17" s="70" t="s">
        <v>456</v>
      </c>
      <c r="E17" s="94" t="s">
        <v>448</v>
      </c>
      <c r="G17" s="67"/>
    </row>
    <row r="18" spans="1:7" ht="15" customHeight="1">
      <c r="A18" s="68" t="s">
        <v>109</v>
      </c>
      <c r="B18" s="68" t="str">
        <f>INDEX('2.CFR Structure'!B:B,MATCH(A18,'2.CFR Structure'!A:A,FALSE),1)</f>
        <v>L36</v>
      </c>
      <c r="C18" s="69">
        <v>10108</v>
      </c>
      <c r="D18" s="70" t="s">
        <v>457</v>
      </c>
      <c r="E18" s="94" t="s">
        <v>448</v>
      </c>
      <c r="G18" s="67"/>
    </row>
    <row r="19" spans="1:7" ht="15" customHeight="1">
      <c r="A19" s="68" t="s">
        <v>109</v>
      </c>
      <c r="B19" s="68" t="str">
        <f>INDEX('2.CFR Structure'!B:B,MATCH(A19,'2.CFR Structure'!A:A,FALSE),1)</f>
        <v>L36</v>
      </c>
      <c r="C19" s="72">
        <v>10109</v>
      </c>
      <c r="D19" s="70" t="s">
        <v>458</v>
      </c>
      <c r="E19" s="94" t="s">
        <v>448</v>
      </c>
      <c r="G19" s="67"/>
    </row>
    <row r="20" spans="1:7" ht="15" customHeight="1">
      <c r="A20" s="71" t="s">
        <v>115</v>
      </c>
      <c r="B20" s="68" t="str">
        <f>INDEX('2.CFR Structure'!B:B,MATCH(A20,'2.CFR Structure'!A:A,FALSE),1)</f>
        <v>L36</v>
      </c>
      <c r="C20" s="72">
        <v>10111</v>
      </c>
      <c r="D20" s="73" t="s">
        <v>459</v>
      </c>
      <c r="E20" s="94" t="s">
        <v>448</v>
      </c>
      <c r="G20" s="67"/>
    </row>
    <row r="21" spans="1:7" ht="15" customHeight="1">
      <c r="A21" s="71" t="s">
        <v>115</v>
      </c>
      <c r="B21" s="68" t="str">
        <f>INDEX('2.CFR Structure'!B:B,MATCH(A21,'2.CFR Structure'!A:A,FALSE),1)</f>
        <v>L36</v>
      </c>
      <c r="C21" s="72">
        <v>10112</v>
      </c>
      <c r="D21" s="73" t="s">
        <v>460</v>
      </c>
      <c r="E21" s="94" t="s">
        <v>448</v>
      </c>
      <c r="G21" s="67"/>
    </row>
    <row r="22" spans="1:7" ht="15" customHeight="1">
      <c r="A22" s="71" t="s">
        <v>115</v>
      </c>
      <c r="B22" s="68" t="str">
        <f>INDEX('2.CFR Structure'!B:B,MATCH(A22,'2.CFR Structure'!A:A,FALSE),1)</f>
        <v>L36</v>
      </c>
      <c r="C22" s="72">
        <v>10114</v>
      </c>
      <c r="D22" s="73" t="s">
        <v>461</v>
      </c>
      <c r="E22" s="94" t="s">
        <v>448</v>
      </c>
      <c r="G22" s="67"/>
    </row>
    <row r="23" spans="1:7" ht="15" customHeight="1">
      <c r="A23" s="71" t="s">
        <v>115</v>
      </c>
      <c r="B23" s="68" t="str">
        <f>INDEX('2.CFR Structure'!B:B,MATCH(A23,'2.CFR Structure'!A:A,FALSE),1)</f>
        <v>L36</v>
      </c>
      <c r="C23" s="72">
        <v>10118</v>
      </c>
      <c r="D23" s="73" t="s">
        <v>462</v>
      </c>
      <c r="E23" s="94" t="s">
        <v>448</v>
      </c>
      <c r="G23" s="67"/>
    </row>
    <row r="24" spans="1:7" ht="15" customHeight="1">
      <c r="A24" s="68" t="s">
        <v>115</v>
      </c>
      <c r="B24" s="68" t="str">
        <f>INDEX('2.CFR Structure'!B:B,MATCH(A24,'2.CFR Structure'!A:A,FALSE),1)</f>
        <v>L36</v>
      </c>
      <c r="C24" s="72">
        <v>10119</v>
      </c>
      <c r="D24" s="73" t="s">
        <v>463</v>
      </c>
      <c r="E24" s="94" t="s">
        <v>448</v>
      </c>
      <c r="G24" s="67"/>
    </row>
    <row r="25" spans="1:7" ht="15" customHeight="1">
      <c r="A25" s="68" t="s">
        <v>119</v>
      </c>
      <c r="B25" s="68" t="str">
        <f>INDEX('2.CFR Structure'!B:B,MATCH(A25,'2.CFR Structure'!A:A,FALSE),1)</f>
        <v>L37</v>
      </c>
      <c r="C25" s="72">
        <v>10121</v>
      </c>
      <c r="D25" s="73" t="s">
        <v>464</v>
      </c>
      <c r="E25" s="94" t="s">
        <v>448</v>
      </c>
      <c r="G25" s="67"/>
    </row>
    <row r="26" spans="1:7" ht="15" customHeight="1">
      <c r="A26" s="68" t="s">
        <v>119</v>
      </c>
      <c r="B26" s="68" t="str">
        <f>INDEX('2.CFR Structure'!B:B,MATCH(A26,'2.CFR Structure'!A:A,FALSE),1)</f>
        <v>L37</v>
      </c>
      <c r="C26" s="72">
        <v>10122</v>
      </c>
      <c r="D26" s="73" t="s">
        <v>465</v>
      </c>
      <c r="E26" s="94" t="s">
        <v>448</v>
      </c>
      <c r="G26" s="67"/>
    </row>
    <row r="27" spans="1:7" ht="15" customHeight="1">
      <c r="A27" s="68" t="s">
        <v>119</v>
      </c>
      <c r="B27" s="68" t="str">
        <f>INDEX('2.CFR Structure'!B:B,MATCH(A27,'2.CFR Structure'!A:A,FALSE),1)</f>
        <v>L37</v>
      </c>
      <c r="C27" s="72">
        <v>10124</v>
      </c>
      <c r="D27" s="73" t="s">
        <v>466</v>
      </c>
      <c r="E27" s="94" t="s">
        <v>448</v>
      </c>
      <c r="G27" s="67"/>
    </row>
    <row r="28" spans="1:7" ht="15" customHeight="1">
      <c r="A28" s="68" t="s">
        <v>119</v>
      </c>
      <c r="B28" s="68" t="str">
        <f>INDEX('2.CFR Structure'!B:B,MATCH(A28,'2.CFR Structure'!A:A,FALSE),1)</f>
        <v>L37</v>
      </c>
      <c r="C28" s="72">
        <v>10128</v>
      </c>
      <c r="D28" s="73" t="s">
        <v>467</v>
      </c>
      <c r="E28" s="94" t="s">
        <v>448</v>
      </c>
      <c r="G28" s="67"/>
    </row>
    <row r="29" spans="1:7" ht="15" customHeight="1">
      <c r="A29" s="68" t="s">
        <v>119</v>
      </c>
      <c r="B29" s="68" t="str">
        <f>INDEX('2.CFR Structure'!B:B,MATCH(A29,'2.CFR Structure'!A:A,FALSE),1)</f>
        <v>L37</v>
      </c>
      <c r="C29" s="72">
        <v>10129</v>
      </c>
      <c r="D29" s="70" t="s">
        <v>468</v>
      </c>
      <c r="E29" s="94" t="s">
        <v>448</v>
      </c>
      <c r="G29" s="67"/>
    </row>
    <row r="30" spans="1:7" ht="15" customHeight="1">
      <c r="A30" s="68" t="s">
        <v>119</v>
      </c>
      <c r="B30" s="68" t="str">
        <f>INDEX('2.CFR Structure'!B:B,MATCH(A30,'2.CFR Structure'!A:A,FALSE),1)</f>
        <v>L37</v>
      </c>
      <c r="C30" s="72">
        <v>10151</v>
      </c>
      <c r="D30" s="70" t="s">
        <v>469</v>
      </c>
      <c r="E30" s="94" t="s">
        <v>448</v>
      </c>
      <c r="G30" s="67"/>
    </row>
    <row r="31" spans="1:7" ht="15" customHeight="1">
      <c r="A31" s="68" t="s">
        <v>119</v>
      </c>
      <c r="B31" s="68" t="str">
        <f>INDEX('2.CFR Structure'!B:B,MATCH(A31,'2.CFR Structure'!A:A,FALSE),1)</f>
        <v>L37</v>
      </c>
      <c r="C31" s="72">
        <v>10152</v>
      </c>
      <c r="D31" s="70" t="s">
        <v>470</v>
      </c>
      <c r="E31" s="94" t="s">
        <v>448</v>
      </c>
      <c r="G31" s="67"/>
    </row>
    <row r="32" spans="1:7" ht="15" customHeight="1">
      <c r="A32" s="68" t="s">
        <v>119</v>
      </c>
      <c r="B32" s="68" t="str">
        <f>INDEX('2.CFR Structure'!B:B,MATCH(A32,'2.CFR Structure'!A:A,FALSE),1)</f>
        <v>L37</v>
      </c>
      <c r="C32" s="72">
        <v>10154</v>
      </c>
      <c r="D32" s="70" t="s">
        <v>471</v>
      </c>
      <c r="E32" s="94" t="s">
        <v>448</v>
      </c>
      <c r="G32" s="67"/>
    </row>
    <row r="33" spans="1:7" ht="15" customHeight="1">
      <c r="A33" s="68" t="s">
        <v>119</v>
      </c>
      <c r="B33" s="68" t="str">
        <f>INDEX('2.CFR Structure'!B:B,MATCH(A33,'2.CFR Structure'!A:A,FALSE),1)</f>
        <v>L37</v>
      </c>
      <c r="C33" s="69">
        <v>10158</v>
      </c>
      <c r="D33" s="70" t="s">
        <v>472</v>
      </c>
      <c r="E33" s="94" t="s">
        <v>448</v>
      </c>
      <c r="G33" s="67"/>
    </row>
    <row r="34" spans="1:7" ht="15" customHeight="1">
      <c r="A34" s="68" t="s">
        <v>119</v>
      </c>
      <c r="B34" s="68" t="str">
        <f>INDEX('2.CFR Structure'!B:B,MATCH(A34,'2.CFR Structure'!A:A,FALSE),1)</f>
        <v>L37</v>
      </c>
      <c r="C34" s="69">
        <v>10159</v>
      </c>
      <c r="D34" s="70" t="s">
        <v>473</v>
      </c>
      <c r="E34" s="94" t="s">
        <v>448</v>
      </c>
      <c r="G34" s="67"/>
    </row>
    <row r="35" spans="1:7" ht="15" customHeight="1">
      <c r="A35" s="68" t="s">
        <v>119</v>
      </c>
      <c r="B35" s="68" t="str">
        <f>INDEX('2.CFR Structure'!B:B,MATCH(A35,'2.CFR Structure'!A:A,FALSE),1)</f>
        <v>L37</v>
      </c>
      <c r="C35" s="69">
        <v>10161</v>
      </c>
      <c r="D35" s="74" t="s">
        <v>474</v>
      </c>
      <c r="E35" s="94" t="s">
        <v>448</v>
      </c>
      <c r="G35" s="67"/>
    </row>
    <row r="36" spans="1:7" ht="15" customHeight="1">
      <c r="A36" s="68" t="s">
        <v>119</v>
      </c>
      <c r="B36" s="68" t="str">
        <f>INDEX('2.CFR Structure'!B:B,MATCH(A36,'2.CFR Structure'!A:A,FALSE),1)</f>
        <v>L37</v>
      </c>
      <c r="C36" s="69">
        <v>10162</v>
      </c>
      <c r="D36" s="74" t="s">
        <v>475</v>
      </c>
      <c r="E36" s="94" t="s">
        <v>448</v>
      </c>
      <c r="G36" s="67"/>
    </row>
    <row r="37" spans="1:7" ht="15" customHeight="1">
      <c r="A37" s="68" t="s">
        <v>119</v>
      </c>
      <c r="B37" s="68" t="str">
        <f>INDEX('2.CFR Structure'!B:B,MATCH(A37,'2.CFR Structure'!A:A,FALSE),1)</f>
        <v>L37</v>
      </c>
      <c r="C37" s="69">
        <v>10164</v>
      </c>
      <c r="D37" s="74" t="s">
        <v>476</v>
      </c>
      <c r="E37" s="94" t="s">
        <v>448</v>
      </c>
      <c r="G37" s="67"/>
    </row>
    <row r="38" spans="1:7" ht="15" customHeight="1">
      <c r="A38" s="68" t="s">
        <v>119</v>
      </c>
      <c r="B38" s="68" t="str">
        <f>INDEX('2.CFR Structure'!B:B,MATCH(A38,'2.CFR Structure'!A:A,FALSE),1)</f>
        <v>L37</v>
      </c>
      <c r="C38" s="69">
        <v>10168</v>
      </c>
      <c r="D38" s="74" t="s">
        <v>477</v>
      </c>
      <c r="E38" s="94" t="s">
        <v>448</v>
      </c>
      <c r="G38" s="67"/>
    </row>
    <row r="39" spans="1:7" ht="15" customHeight="1">
      <c r="A39" s="68" t="s">
        <v>119</v>
      </c>
      <c r="B39" s="68" t="str">
        <f>INDEX('2.CFR Structure'!B:B,MATCH(A39,'2.CFR Structure'!A:A,FALSE),1)</f>
        <v>L37</v>
      </c>
      <c r="C39" s="69">
        <v>10169</v>
      </c>
      <c r="D39" s="74" t="s">
        <v>478</v>
      </c>
      <c r="E39" s="94" t="s">
        <v>448</v>
      </c>
      <c r="G39" s="67"/>
    </row>
    <row r="40" spans="1:7" ht="15" customHeight="1">
      <c r="A40" s="68" t="s">
        <v>151</v>
      </c>
      <c r="B40" s="68" t="str">
        <f>INDEX('2.CFR Structure'!B:B,MATCH(A40,'2.CFR Structure'!A:A,FALSE),1)</f>
        <v>L37</v>
      </c>
      <c r="C40" s="69">
        <v>10171</v>
      </c>
      <c r="D40" s="70" t="s">
        <v>479</v>
      </c>
      <c r="E40" s="94" t="s">
        <v>448</v>
      </c>
      <c r="G40" s="67"/>
    </row>
    <row r="41" spans="1:7" ht="15" customHeight="1">
      <c r="A41" s="68" t="s">
        <v>151</v>
      </c>
      <c r="B41" s="68" t="str">
        <f>INDEX('2.CFR Structure'!B:B,MATCH(A41,'2.CFR Structure'!A:A,FALSE),1)</f>
        <v>L37</v>
      </c>
      <c r="C41" s="69">
        <v>10172</v>
      </c>
      <c r="D41" s="70" t="s">
        <v>480</v>
      </c>
      <c r="E41" s="94" t="s">
        <v>448</v>
      </c>
      <c r="G41" s="67"/>
    </row>
    <row r="42" spans="1:7" ht="15" customHeight="1">
      <c r="A42" s="68" t="s">
        <v>151</v>
      </c>
      <c r="B42" s="68" t="str">
        <f>INDEX('2.CFR Structure'!B:B,MATCH(A42,'2.CFR Structure'!A:A,FALSE),1)</f>
        <v>L37</v>
      </c>
      <c r="C42" s="69">
        <v>10174</v>
      </c>
      <c r="D42" s="70" t="s">
        <v>481</v>
      </c>
      <c r="E42" s="94" t="s">
        <v>448</v>
      </c>
      <c r="G42" s="67"/>
    </row>
    <row r="43" spans="1:7" ht="15" customHeight="1">
      <c r="A43" s="68" t="s">
        <v>151</v>
      </c>
      <c r="B43" s="68" t="str">
        <f>INDEX('2.CFR Structure'!B:B,MATCH(A43,'2.CFR Structure'!A:A,FALSE),1)</f>
        <v>L37</v>
      </c>
      <c r="C43" s="69">
        <v>10178</v>
      </c>
      <c r="D43" s="70" t="s">
        <v>482</v>
      </c>
      <c r="E43" s="94" t="s">
        <v>448</v>
      </c>
      <c r="G43" s="67"/>
    </row>
    <row r="44" spans="1:7" ht="15" customHeight="1">
      <c r="A44" s="68" t="s">
        <v>151</v>
      </c>
      <c r="B44" s="68" t="str">
        <f>INDEX('2.CFR Structure'!B:B,MATCH(A44,'2.CFR Structure'!A:A,FALSE),1)</f>
        <v>L37</v>
      </c>
      <c r="C44" s="69">
        <v>10179</v>
      </c>
      <c r="D44" s="70" t="s">
        <v>483</v>
      </c>
      <c r="E44" s="94" t="s">
        <v>448</v>
      </c>
      <c r="G44" s="67"/>
    </row>
    <row r="45" spans="1:7" ht="15" customHeight="1">
      <c r="A45" s="68" t="s">
        <v>151</v>
      </c>
      <c r="B45" s="68" t="str">
        <f>INDEX('2.CFR Structure'!B:B,MATCH(A45,'2.CFR Structure'!A:A,FALSE),1)</f>
        <v>L37</v>
      </c>
      <c r="C45" s="69">
        <v>10181</v>
      </c>
      <c r="D45" s="70" t="s">
        <v>484</v>
      </c>
      <c r="E45" s="94" t="s">
        <v>448</v>
      </c>
      <c r="G45" s="67"/>
    </row>
    <row r="46" spans="1:7" ht="15" customHeight="1">
      <c r="A46" s="68" t="s">
        <v>151</v>
      </c>
      <c r="B46" s="68" t="str">
        <f>INDEX('2.CFR Structure'!B:B,MATCH(A46,'2.CFR Structure'!A:A,FALSE),1)</f>
        <v>L37</v>
      </c>
      <c r="C46" s="69">
        <v>10182</v>
      </c>
      <c r="D46" s="70" t="s">
        <v>485</v>
      </c>
      <c r="E46" s="94" t="s">
        <v>448</v>
      </c>
      <c r="G46" s="67"/>
    </row>
    <row r="47" spans="1:7" ht="15" customHeight="1">
      <c r="A47" s="68" t="s">
        <v>151</v>
      </c>
      <c r="B47" s="68" t="str">
        <f>INDEX('2.CFR Structure'!B:B,MATCH(A47,'2.CFR Structure'!A:A,FALSE),1)</f>
        <v>L37</v>
      </c>
      <c r="C47" s="69">
        <v>10184</v>
      </c>
      <c r="D47" s="70" t="s">
        <v>486</v>
      </c>
      <c r="E47" s="94" t="s">
        <v>448</v>
      </c>
      <c r="G47" s="67"/>
    </row>
    <row r="48" spans="1:7" ht="15" customHeight="1">
      <c r="A48" s="68" t="s">
        <v>151</v>
      </c>
      <c r="B48" s="68" t="str">
        <f>INDEX('2.CFR Structure'!B:B,MATCH(A48,'2.CFR Structure'!A:A,FALSE),1)</f>
        <v>L37</v>
      </c>
      <c r="C48" s="69">
        <v>10188</v>
      </c>
      <c r="D48" s="70" t="s">
        <v>487</v>
      </c>
      <c r="E48" s="94" t="s">
        <v>448</v>
      </c>
      <c r="G48" s="67"/>
    </row>
    <row r="49" spans="1:7" ht="15" customHeight="1">
      <c r="A49" s="68" t="s">
        <v>151</v>
      </c>
      <c r="B49" s="68" t="str">
        <f>INDEX('2.CFR Structure'!B:B,MATCH(A49,'2.CFR Structure'!A:A,FALSE),1)</f>
        <v>L37</v>
      </c>
      <c r="C49" s="69">
        <v>10189</v>
      </c>
      <c r="D49" s="70" t="s">
        <v>488</v>
      </c>
      <c r="E49" s="94" t="s">
        <v>448</v>
      </c>
      <c r="G49" s="67"/>
    </row>
    <row r="50" spans="1:7" ht="15" customHeight="1">
      <c r="A50" s="68" t="s">
        <v>151</v>
      </c>
      <c r="B50" s="68" t="str">
        <f>INDEX('2.CFR Structure'!B:B,MATCH(A50,'2.CFR Structure'!A:A,FALSE),1)</f>
        <v>L37</v>
      </c>
      <c r="C50" s="69">
        <v>10191</v>
      </c>
      <c r="D50" s="70" t="s">
        <v>489</v>
      </c>
      <c r="E50" s="94" t="s">
        <v>448</v>
      </c>
      <c r="G50" s="67"/>
    </row>
    <row r="51" spans="1:7" ht="15" customHeight="1">
      <c r="A51" s="68" t="s">
        <v>151</v>
      </c>
      <c r="B51" s="68" t="str">
        <f>INDEX('2.CFR Structure'!B:B,MATCH(A51,'2.CFR Structure'!A:A,FALSE),1)</f>
        <v>L37</v>
      </c>
      <c r="C51" s="69">
        <v>10192</v>
      </c>
      <c r="D51" s="70" t="s">
        <v>490</v>
      </c>
      <c r="E51" s="94" t="s">
        <v>448</v>
      </c>
      <c r="G51" s="67"/>
    </row>
    <row r="52" spans="1:7" ht="15" customHeight="1">
      <c r="A52" s="68" t="s">
        <v>151</v>
      </c>
      <c r="B52" s="68" t="str">
        <f>INDEX('2.CFR Structure'!B:B,MATCH(A52,'2.CFR Structure'!A:A,FALSE),1)</f>
        <v>L37</v>
      </c>
      <c r="C52" s="69">
        <v>10194</v>
      </c>
      <c r="D52" s="70" t="s">
        <v>491</v>
      </c>
      <c r="E52" s="94" t="s">
        <v>448</v>
      </c>
      <c r="G52" s="67"/>
    </row>
    <row r="53" spans="1:7" ht="15" customHeight="1">
      <c r="A53" s="68" t="s">
        <v>151</v>
      </c>
      <c r="B53" s="68" t="str">
        <f>INDEX('2.CFR Structure'!B:B,MATCH(A53,'2.CFR Structure'!A:A,FALSE),1)</f>
        <v>L37</v>
      </c>
      <c r="C53" s="69">
        <v>10198</v>
      </c>
      <c r="D53" s="70" t="s">
        <v>492</v>
      </c>
      <c r="E53" s="94" t="s">
        <v>448</v>
      </c>
      <c r="G53" s="67"/>
    </row>
    <row r="54" spans="1:7" ht="15" customHeight="1">
      <c r="A54" s="68" t="s">
        <v>151</v>
      </c>
      <c r="B54" s="68" t="str">
        <f>INDEX('2.CFR Structure'!B:B,MATCH(A54,'2.CFR Structure'!A:A,FALSE),1)</f>
        <v>L37</v>
      </c>
      <c r="C54" s="69">
        <v>10199</v>
      </c>
      <c r="D54" s="70" t="s">
        <v>493</v>
      </c>
      <c r="E54" s="94" t="s">
        <v>448</v>
      </c>
      <c r="G54" s="67"/>
    </row>
    <row r="55" spans="1:7" ht="15" customHeight="1">
      <c r="A55" s="68" t="s">
        <v>119</v>
      </c>
      <c r="B55" s="68" t="str">
        <f>INDEX('2.CFR Structure'!B:B,MATCH(A55,'2.CFR Structure'!A:A,FALSE),1)</f>
        <v>L37</v>
      </c>
      <c r="C55" s="69">
        <v>10201</v>
      </c>
      <c r="D55" s="74" t="s">
        <v>494</v>
      </c>
      <c r="E55" s="94" t="s">
        <v>448</v>
      </c>
      <c r="G55" s="67"/>
    </row>
    <row r="56" spans="1:7" ht="15" customHeight="1">
      <c r="A56" s="68" t="s">
        <v>119</v>
      </c>
      <c r="B56" s="68" t="str">
        <f>INDEX('2.CFR Structure'!B:B,MATCH(A56,'2.CFR Structure'!A:A,FALSE),1)</f>
        <v>L37</v>
      </c>
      <c r="C56" s="69">
        <v>10202</v>
      </c>
      <c r="D56" s="74" t="s">
        <v>495</v>
      </c>
      <c r="E56" s="94" t="s">
        <v>448</v>
      </c>
      <c r="G56" s="67"/>
    </row>
    <row r="57" spans="1:7" ht="15" customHeight="1">
      <c r="A57" s="68" t="s">
        <v>119</v>
      </c>
      <c r="B57" s="68" t="str">
        <f>INDEX('2.CFR Structure'!B:B,MATCH(A57,'2.CFR Structure'!A:A,FALSE),1)</f>
        <v>L37</v>
      </c>
      <c r="C57" s="69">
        <v>10204</v>
      </c>
      <c r="D57" s="74" t="s">
        <v>496</v>
      </c>
      <c r="E57" s="94" t="s">
        <v>448</v>
      </c>
      <c r="G57" s="67"/>
    </row>
    <row r="58" spans="1:7" ht="15" customHeight="1">
      <c r="A58" s="68" t="s">
        <v>119</v>
      </c>
      <c r="B58" s="68" t="str">
        <f>INDEX('2.CFR Structure'!B:B,MATCH(A58,'2.CFR Structure'!A:A,FALSE),1)</f>
        <v>L37</v>
      </c>
      <c r="C58" s="69">
        <v>10208</v>
      </c>
      <c r="D58" s="74" t="s">
        <v>497</v>
      </c>
      <c r="E58" s="94" t="s">
        <v>448</v>
      </c>
      <c r="G58" s="67"/>
    </row>
    <row r="59" spans="1:7" ht="15" customHeight="1">
      <c r="A59" s="68" t="s">
        <v>119</v>
      </c>
      <c r="B59" s="68" t="str">
        <f>INDEX('2.CFR Structure'!B:B,MATCH(A59,'2.CFR Structure'!A:A,FALSE),1)</f>
        <v>L37</v>
      </c>
      <c r="C59" s="69">
        <v>10209</v>
      </c>
      <c r="D59" s="74" t="s">
        <v>498</v>
      </c>
      <c r="E59" s="94" t="s">
        <v>448</v>
      </c>
      <c r="G59" s="67"/>
    </row>
    <row r="60" spans="1:7" ht="15" customHeight="1">
      <c r="A60" s="68" t="s">
        <v>119</v>
      </c>
      <c r="B60" s="68" t="str">
        <f>INDEX('2.CFR Structure'!B:B,MATCH(A60,'2.CFR Structure'!A:A,FALSE),1)</f>
        <v>L37</v>
      </c>
      <c r="C60" s="69">
        <v>10231</v>
      </c>
      <c r="D60" s="70" t="s">
        <v>499</v>
      </c>
      <c r="E60" s="94" t="s">
        <v>448</v>
      </c>
      <c r="G60" s="67"/>
    </row>
    <row r="61" spans="1:7" ht="15" customHeight="1">
      <c r="A61" s="68" t="s">
        <v>119</v>
      </c>
      <c r="B61" s="68" t="str">
        <f>INDEX('2.CFR Structure'!B:B,MATCH(A61,'2.CFR Structure'!A:A,FALSE),1)</f>
        <v>L37</v>
      </c>
      <c r="C61" s="69">
        <v>10232</v>
      </c>
      <c r="D61" s="70" t="s">
        <v>500</v>
      </c>
      <c r="E61" s="94" t="s">
        <v>448</v>
      </c>
      <c r="G61" s="67"/>
    </row>
    <row r="62" spans="1:7" ht="15" customHeight="1">
      <c r="A62" s="68" t="s">
        <v>119</v>
      </c>
      <c r="B62" s="68" t="str">
        <f>INDEX('2.CFR Structure'!B:B,MATCH(A62,'2.CFR Structure'!A:A,FALSE),1)</f>
        <v>L37</v>
      </c>
      <c r="C62" s="69">
        <v>10234</v>
      </c>
      <c r="D62" s="70" t="s">
        <v>501</v>
      </c>
      <c r="E62" s="94" t="s">
        <v>448</v>
      </c>
      <c r="G62" s="67"/>
    </row>
    <row r="63" spans="1:7" ht="15" customHeight="1">
      <c r="A63" s="68" t="s">
        <v>119</v>
      </c>
      <c r="B63" s="68" t="str">
        <f>INDEX('2.CFR Structure'!B:B,MATCH(A63,'2.CFR Structure'!A:A,FALSE),1)</f>
        <v>L37</v>
      </c>
      <c r="C63" s="69">
        <v>10238</v>
      </c>
      <c r="D63" s="70" t="s">
        <v>502</v>
      </c>
      <c r="E63" s="94" t="s">
        <v>448</v>
      </c>
      <c r="G63" s="67"/>
    </row>
    <row r="64" spans="1:7" ht="15" customHeight="1">
      <c r="A64" s="68" t="s">
        <v>119</v>
      </c>
      <c r="B64" s="68" t="str">
        <f>INDEX('2.CFR Structure'!B:B,MATCH(A64,'2.CFR Structure'!A:A,FALSE),1)</f>
        <v>L37</v>
      </c>
      <c r="C64" s="69">
        <v>10239</v>
      </c>
      <c r="D64" s="70" t="s">
        <v>503</v>
      </c>
      <c r="E64" s="94" t="s">
        <v>448</v>
      </c>
      <c r="G64" s="67"/>
    </row>
    <row r="65" spans="1:7" ht="15" customHeight="1">
      <c r="A65" s="68" t="s">
        <v>335</v>
      </c>
      <c r="B65" s="68" t="str">
        <f>INDEX('2.CFR Structure'!B:B,MATCH(A65,'2.CFR Structure'!A:A,FALSE),1)</f>
        <v>L43</v>
      </c>
      <c r="C65" s="69">
        <v>10241</v>
      </c>
      <c r="D65" s="70" t="s">
        <v>504</v>
      </c>
      <c r="E65" s="94" t="s">
        <v>448</v>
      </c>
      <c r="G65" s="67"/>
    </row>
    <row r="66" spans="1:7" ht="15" customHeight="1">
      <c r="A66" s="68" t="s">
        <v>335</v>
      </c>
      <c r="B66" s="68" t="str">
        <f>INDEX('2.CFR Structure'!B:B,MATCH(A66,'2.CFR Structure'!A:A,FALSE),1)</f>
        <v>L43</v>
      </c>
      <c r="C66" s="69">
        <v>10242</v>
      </c>
      <c r="D66" s="70" t="s">
        <v>505</v>
      </c>
      <c r="E66" s="94" t="s">
        <v>448</v>
      </c>
      <c r="G66" s="67"/>
    </row>
    <row r="67" spans="1:7" ht="15" customHeight="1">
      <c r="A67" s="68" t="s">
        <v>335</v>
      </c>
      <c r="B67" s="68" t="str">
        <f>INDEX('2.CFR Structure'!B:B,MATCH(A67,'2.CFR Structure'!A:A,FALSE),1)</f>
        <v>L43</v>
      </c>
      <c r="C67" s="69">
        <v>10244</v>
      </c>
      <c r="D67" s="70" t="s">
        <v>506</v>
      </c>
      <c r="E67" s="94" t="s">
        <v>448</v>
      </c>
      <c r="G67" s="67"/>
    </row>
    <row r="68" spans="1:7" ht="15" customHeight="1">
      <c r="A68" s="68" t="s">
        <v>335</v>
      </c>
      <c r="B68" s="68" t="str">
        <f>INDEX('2.CFR Structure'!B:B,MATCH(A68,'2.CFR Structure'!A:A,FALSE),1)</f>
        <v>L43</v>
      </c>
      <c r="C68" s="69">
        <v>10248</v>
      </c>
      <c r="D68" s="70" t="s">
        <v>507</v>
      </c>
      <c r="E68" s="94" t="s">
        <v>448</v>
      </c>
      <c r="G68" s="67"/>
    </row>
    <row r="69" spans="1:7" ht="15" customHeight="1">
      <c r="A69" s="68" t="s">
        <v>335</v>
      </c>
      <c r="B69" s="68" t="str">
        <f>INDEX('2.CFR Structure'!B:B,MATCH(A69,'2.CFR Structure'!A:A,FALSE),1)</f>
        <v>L43</v>
      </c>
      <c r="C69" s="69">
        <v>10249</v>
      </c>
      <c r="D69" s="70" t="s">
        <v>508</v>
      </c>
      <c r="E69" s="94" t="s">
        <v>448</v>
      </c>
      <c r="G69" s="67"/>
    </row>
    <row r="70" spans="1:7" ht="15" customHeight="1">
      <c r="A70" s="68" t="s">
        <v>119</v>
      </c>
      <c r="B70" s="68" t="str">
        <f>INDEX('2.CFR Structure'!B:B,MATCH(A70,'2.CFR Structure'!A:A,FALSE),1)</f>
        <v>L37</v>
      </c>
      <c r="C70" s="69">
        <v>10251</v>
      </c>
      <c r="D70" s="70" t="s">
        <v>509</v>
      </c>
      <c r="E70" s="94" t="s">
        <v>448</v>
      </c>
      <c r="G70" s="67"/>
    </row>
    <row r="71" spans="1:7" ht="15" customHeight="1">
      <c r="A71" s="68" t="s">
        <v>119</v>
      </c>
      <c r="B71" s="68" t="str">
        <f>INDEX('2.CFR Structure'!B:B,MATCH(A71,'2.CFR Structure'!A:A,FALSE),1)</f>
        <v>L37</v>
      </c>
      <c r="C71" s="69">
        <v>10252</v>
      </c>
      <c r="D71" s="70" t="s">
        <v>510</v>
      </c>
      <c r="E71" s="94" t="s">
        <v>448</v>
      </c>
      <c r="G71" s="67"/>
    </row>
    <row r="72" spans="1:7" ht="15" customHeight="1">
      <c r="A72" s="68" t="s">
        <v>119</v>
      </c>
      <c r="B72" s="68" t="str">
        <f>INDEX('2.CFR Structure'!B:B,MATCH(A72,'2.CFR Structure'!A:A,FALSE),1)</f>
        <v>L37</v>
      </c>
      <c r="C72" s="69">
        <v>10254</v>
      </c>
      <c r="D72" s="70" t="s">
        <v>511</v>
      </c>
      <c r="E72" s="94" t="s">
        <v>448</v>
      </c>
      <c r="G72" s="67"/>
    </row>
    <row r="73" spans="1:7" ht="15" customHeight="1">
      <c r="A73" s="68" t="s">
        <v>119</v>
      </c>
      <c r="B73" s="68" t="str">
        <f>INDEX('2.CFR Structure'!B:B,MATCH(A73,'2.CFR Structure'!A:A,FALSE),1)</f>
        <v>L37</v>
      </c>
      <c r="C73" s="69">
        <v>10258</v>
      </c>
      <c r="D73" s="70" t="s">
        <v>512</v>
      </c>
      <c r="E73" s="94" t="s">
        <v>448</v>
      </c>
      <c r="G73" s="67"/>
    </row>
    <row r="74" spans="1:7" ht="15" customHeight="1">
      <c r="A74" s="68" t="s">
        <v>119</v>
      </c>
      <c r="B74" s="68" t="str">
        <f>INDEX('2.CFR Structure'!B:B,MATCH(A74,'2.CFR Structure'!A:A,FALSE),1)</f>
        <v>L37</v>
      </c>
      <c r="C74" s="69">
        <v>10259</v>
      </c>
      <c r="D74" s="70" t="s">
        <v>513</v>
      </c>
      <c r="E74" s="94" t="s">
        <v>448</v>
      </c>
      <c r="G74" s="67"/>
    </row>
    <row r="75" spans="1:7" ht="15" customHeight="1">
      <c r="A75" s="68" t="s">
        <v>151</v>
      </c>
      <c r="B75" s="68" t="str">
        <f>INDEX('2.CFR Structure'!B:B,MATCH(A75,'2.CFR Structure'!A:A,FALSE),1)</f>
        <v>L37</v>
      </c>
      <c r="C75" s="69">
        <v>10261</v>
      </c>
      <c r="D75" s="70" t="s">
        <v>514</v>
      </c>
      <c r="E75" s="94" t="s">
        <v>448</v>
      </c>
      <c r="G75" s="67"/>
    </row>
    <row r="76" spans="1:7" ht="15" customHeight="1">
      <c r="A76" s="68" t="s">
        <v>151</v>
      </c>
      <c r="B76" s="68" t="str">
        <f>INDEX('2.CFR Structure'!B:B,MATCH(A76,'2.CFR Structure'!A:A,FALSE),1)</f>
        <v>L37</v>
      </c>
      <c r="C76" s="69">
        <v>10262</v>
      </c>
      <c r="D76" s="70" t="s">
        <v>515</v>
      </c>
      <c r="E76" s="94" t="s">
        <v>448</v>
      </c>
      <c r="G76" s="67"/>
    </row>
    <row r="77" spans="1:7" ht="15" customHeight="1">
      <c r="A77" s="68" t="s">
        <v>151</v>
      </c>
      <c r="B77" s="68" t="str">
        <f>INDEX('2.CFR Structure'!B:B,MATCH(A77,'2.CFR Structure'!A:A,FALSE),1)</f>
        <v>L37</v>
      </c>
      <c r="C77" s="69">
        <v>10264</v>
      </c>
      <c r="D77" s="70" t="s">
        <v>516</v>
      </c>
      <c r="E77" s="94" t="s">
        <v>448</v>
      </c>
      <c r="G77" s="67"/>
    </row>
    <row r="78" spans="1:7" ht="15" customHeight="1">
      <c r="A78" s="68" t="s">
        <v>151</v>
      </c>
      <c r="B78" s="68" t="str">
        <f>INDEX('2.CFR Structure'!B:B,MATCH(A78,'2.CFR Structure'!A:A,FALSE),1)</f>
        <v>L37</v>
      </c>
      <c r="C78" s="69">
        <v>10268</v>
      </c>
      <c r="D78" s="70" t="s">
        <v>517</v>
      </c>
      <c r="E78" s="94" t="s">
        <v>448</v>
      </c>
      <c r="G78" s="67"/>
    </row>
    <row r="79" spans="1:7" ht="15" customHeight="1">
      <c r="A79" s="68" t="s">
        <v>151</v>
      </c>
      <c r="B79" s="68" t="str">
        <f>INDEX('2.CFR Structure'!B:B,MATCH(A79,'2.CFR Structure'!A:A,FALSE),1)</f>
        <v>L37</v>
      </c>
      <c r="C79" s="69">
        <v>10269</v>
      </c>
      <c r="D79" s="70" t="s">
        <v>518</v>
      </c>
      <c r="E79" s="94" t="s">
        <v>448</v>
      </c>
      <c r="G79" s="67"/>
    </row>
    <row r="80" spans="1:7" ht="15" customHeight="1">
      <c r="A80" s="68" t="s">
        <v>151</v>
      </c>
      <c r="B80" s="68" t="str">
        <f>INDEX('2.CFR Structure'!B:B,MATCH(A80,'2.CFR Structure'!A:A,FALSE),1)</f>
        <v>L37</v>
      </c>
      <c r="C80" s="69">
        <v>10271</v>
      </c>
      <c r="D80" s="70" t="s">
        <v>519</v>
      </c>
      <c r="E80" s="94" t="s">
        <v>448</v>
      </c>
      <c r="G80" s="67"/>
    </row>
    <row r="81" spans="1:7" ht="15" customHeight="1">
      <c r="A81" s="68" t="s">
        <v>151</v>
      </c>
      <c r="B81" s="68" t="str">
        <f>INDEX('2.CFR Structure'!B:B,MATCH(A81,'2.CFR Structure'!A:A,FALSE),1)</f>
        <v>L37</v>
      </c>
      <c r="C81" s="69">
        <v>10272</v>
      </c>
      <c r="D81" s="70" t="s">
        <v>520</v>
      </c>
      <c r="E81" s="94" t="s">
        <v>448</v>
      </c>
      <c r="G81" s="67"/>
    </row>
    <row r="82" spans="1:7" ht="15" customHeight="1">
      <c r="A82" s="68" t="s">
        <v>151</v>
      </c>
      <c r="B82" s="68" t="str">
        <f>INDEX('2.CFR Structure'!B:B,MATCH(A82,'2.CFR Structure'!A:A,FALSE),1)</f>
        <v>L37</v>
      </c>
      <c r="C82" s="69">
        <v>10278</v>
      </c>
      <c r="D82" s="70" t="s">
        <v>521</v>
      </c>
      <c r="E82" s="94" t="s">
        <v>448</v>
      </c>
      <c r="G82" s="67"/>
    </row>
    <row r="83" spans="1:7" ht="15" customHeight="1">
      <c r="A83" s="68" t="s">
        <v>151</v>
      </c>
      <c r="B83" s="68" t="str">
        <f>INDEX('2.CFR Structure'!B:B,MATCH(A83,'2.CFR Structure'!A:A,FALSE),1)</f>
        <v>L37</v>
      </c>
      <c r="C83" s="69">
        <v>10279</v>
      </c>
      <c r="D83" s="70" t="s">
        <v>522</v>
      </c>
      <c r="E83" s="94" t="s">
        <v>448</v>
      </c>
      <c r="G83" s="67"/>
    </row>
    <row r="84" spans="1:7" ht="15" customHeight="1">
      <c r="A84" s="68" t="s">
        <v>151</v>
      </c>
      <c r="B84" s="68" t="str">
        <f>INDEX('2.CFR Structure'!B:B,MATCH(A84,'2.CFR Structure'!A:A,FALSE),1)</f>
        <v>L37</v>
      </c>
      <c r="C84" s="69">
        <v>10281</v>
      </c>
      <c r="D84" s="70" t="s">
        <v>523</v>
      </c>
      <c r="E84" s="94" t="s">
        <v>448</v>
      </c>
      <c r="G84" s="67"/>
    </row>
    <row r="85" spans="1:7" ht="15" customHeight="1">
      <c r="A85" s="68" t="s">
        <v>151</v>
      </c>
      <c r="B85" s="68" t="str">
        <f>INDEX('2.CFR Structure'!B:B,MATCH(A85,'2.CFR Structure'!A:A,FALSE),1)</f>
        <v>L37</v>
      </c>
      <c r="C85" s="69">
        <v>10282</v>
      </c>
      <c r="D85" s="70" t="s">
        <v>524</v>
      </c>
      <c r="E85" s="94" t="s">
        <v>448</v>
      </c>
      <c r="G85" s="67"/>
    </row>
    <row r="86" spans="1:7" ht="15" customHeight="1">
      <c r="A86" s="68" t="s">
        <v>151</v>
      </c>
      <c r="B86" s="68" t="str">
        <f>INDEX('2.CFR Structure'!B:B,MATCH(A86,'2.CFR Structure'!A:A,FALSE),1)</f>
        <v>L37</v>
      </c>
      <c r="C86" s="69">
        <v>10284</v>
      </c>
      <c r="D86" s="70" t="s">
        <v>525</v>
      </c>
      <c r="E86" s="94" t="s">
        <v>448</v>
      </c>
      <c r="G86" s="67"/>
    </row>
    <row r="87" spans="1:7" ht="15" customHeight="1">
      <c r="A87" s="68" t="s">
        <v>151</v>
      </c>
      <c r="B87" s="68" t="str">
        <f>INDEX('2.CFR Structure'!B:B,MATCH(A87,'2.CFR Structure'!A:A,FALSE),1)</f>
        <v>L37</v>
      </c>
      <c r="C87" s="69">
        <v>10288</v>
      </c>
      <c r="D87" s="70" t="s">
        <v>526</v>
      </c>
      <c r="E87" s="94" t="s">
        <v>448</v>
      </c>
      <c r="G87" s="67"/>
    </row>
    <row r="88" spans="1:7" ht="15" customHeight="1">
      <c r="A88" s="68" t="s">
        <v>151</v>
      </c>
      <c r="B88" s="68" t="str">
        <f>INDEX('2.CFR Structure'!B:B,MATCH(A88,'2.CFR Structure'!A:A,FALSE),1)</f>
        <v>L37</v>
      </c>
      <c r="C88" s="69">
        <v>10289</v>
      </c>
      <c r="D88" s="70" t="s">
        <v>527</v>
      </c>
      <c r="E88" s="94" t="s">
        <v>448</v>
      </c>
      <c r="G88" s="67"/>
    </row>
    <row r="89" spans="1:7" ht="15" customHeight="1">
      <c r="A89" s="68" t="s">
        <v>151</v>
      </c>
      <c r="B89" s="68" t="str">
        <f>INDEX('2.CFR Structure'!B:B,MATCH(A89,'2.CFR Structure'!A:A,FALSE),1)</f>
        <v>L37</v>
      </c>
      <c r="C89" s="69">
        <v>10401</v>
      </c>
      <c r="D89" s="70" t="s">
        <v>528</v>
      </c>
      <c r="E89" s="94" t="s">
        <v>448</v>
      </c>
      <c r="G89" s="67"/>
    </row>
    <row r="90" spans="1:7" ht="15" customHeight="1">
      <c r="A90" s="68" t="s">
        <v>151</v>
      </c>
      <c r="B90" s="68" t="str">
        <f>INDEX('2.CFR Structure'!B:B,MATCH(A90,'2.CFR Structure'!A:A,FALSE),1)</f>
        <v>L37</v>
      </c>
      <c r="C90" s="69">
        <v>10402</v>
      </c>
      <c r="D90" s="70" t="s">
        <v>529</v>
      </c>
      <c r="E90" s="94" t="s">
        <v>448</v>
      </c>
      <c r="G90" s="67"/>
    </row>
    <row r="91" spans="1:7" ht="15" customHeight="1">
      <c r="A91" s="68" t="s">
        <v>151</v>
      </c>
      <c r="B91" s="68" t="str">
        <f>INDEX('2.CFR Structure'!B:B,MATCH(A91,'2.CFR Structure'!A:A,FALSE),1)</f>
        <v>L37</v>
      </c>
      <c r="C91" s="69">
        <v>10404</v>
      </c>
      <c r="D91" s="70" t="s">
        <v>530</v>
      </c>
      <c r="E91" s="94" t="s">
        <v>448</v>
      </c>
      <c r="G91" s="67"/>
    </row>
    <row r="92" spans="1:7" ht="15" customHeight="1">
      <c r="A92" s="68" t="s">
        <v>151</v>
      </c>
      <c r="B92" s="68" t="str">
        <f>INDEX('2.CFR Structure'!B:B,MATCH(A92,'2.CFR Structure'!A:A,FALSE),1)</f>
        <v>L37</v>
      </c>
      <c r="C92" s="69">
        <v>10408</v>
      </c>
      <c r="D92" s="70" t="s">
        <v>531</v>
      </c>
      <c r="E92" s="94" t="s">
        <v>448</v>
      </c>
      <c r="G92" s="67"/>
    </row>
    <row r="93" spans="1:7" ht="15" customHeight="1">
      <c r="A93" s="68" t="s">
        <v>151</v>
      </c>
      <c r="B93" s="68" t="str">
        <f>INDEX('2.CFR Structure'!B:B,MATCH(A93,'2.CFR Structure'!A:A,FALSE),1)</f>
        <v>L37</v>
      </c>
      <c r="C93" s="69">
        <v>10409</v>
      </c>
      <c r="D93" s="70" t="s">
        <v>532</v>
      </c>
      <c r="E93" s="94" t="s">
        <v>448</v>
      </c>
      <c r="G93" s="67"/>
    </row>
    <row r="94" spans="1:7" ht="15" customHeight="1">
      <c r="A94" s="68" t="s">
        <v>151</v>
      </c>
      <c r="B94" s="68" t="str">
        <f>INDEX('2.CFR Structure'!B:B,MATCH(A94,'2.CFR Structure'!A:A,FALSE),1)</f>
        <v>L37</v>
      </c>
      <c r="C94" s="69">
        <v>10451</v>
      </c>
      <c r="D94" s="70" t="s">
        <v>533</v>
      </c>
      <c r="E94" s="94" t="s">
        <v>448</v>
      </c>
      <c r="G94" s="67"/>
    </row>
    <row r="95" spans="1:7" ht="15" customHeight="1">
      <c r="A95" s="68" t="s">
        <v>151</v>
      </c>
      <c r="B95" s="68" t="str">
        <f>INDEX('2.CFR Structure'!B:B,MATCH(A95,'2.CFR Structure'!A:A,FALSE),1)</f>
        <v>L37</v>
      </c>
      <c r="C95" s="69">
        <v>10452</v>
      </c>
      <c r="D95" s="70" t="s">
        <v>534</v>
      </c>
      <c r="E95" s="94" t="s">
        <v>448</v>
      </c>
      <c r="G95" s="67"/>
    </row>
    <row r="96" spans="1:7" ht="15" customHeight="1">
      <c r="A96" s="68" t="s">
        <v>151</v>
      </c>
      <c r="B96" s="68" t="str">
        <f>INDEX('2.CFR Structure'!B:B,MATCH(A96,'2.CFR Structure'!A:A,FALSE),1)</f>
        <v>L37</v>
      </c>
      <c r="C96" s="69">
        <v>10454</v>
      </c>
      <c r="D96" s="70" t="s">
        <v>535</v>
      </c>
      <c r="E96" s="94" t="s">
        <v>448</v>
      </c>
      <c r="G96" s="67"/>
    </row>
    <row r="97" spans="1:7" ht="15" customHeight="1">
      <c r="A97" s="68" t="s">
        <v>151</v>
      </c>
      <c r="B97" s="68" t="str">
        <f>INDEX('2.CFR Structure'!B:B,MATCH(A97,'2.CFR Structure'!A:A,FALSE),1)</f>
        <v>L37</v>
      </c>
      <c r="C97" s="69">
        <v>10458</v>
      </c>
      <c r="D97" s="70" t="s">
        <v>536</v>
      </c>
      <c r="E97" s="94" t="s">
        <v>448</v>
      </c>
      <c r="G97" s="67"/>
    </row>
    <row r="98" spans="1:7" ht="15" customHeight="1">
      <c r="A98" s="68" t="s">
        <v>151</v>
      </c>
      <c r="B98" s="68" t="str">
        <f>INDEX('2.CFR Structure'!B:B,MATCH(A98,'2.CFR Structure'!A:A,FALSE),1)</f>
        <v>L37</v>
      </c>
      <c r="C98" s="69">
        <v>10459</v>
      </c>
      <c r="D98" s="70" t="s">
        <v>537</v>
      </c>
      <c r="E98" s="94" t="s">
        <v>448</v>
      </c>
      <c r="G98" s="67"/>
    </row>
    <row r="99" spans="1:7" ht="15" customHeight="1">
      <c r="A99" s="68" t="s">
        <v>142</v>
      </c>
      <c r="B99" s="68" t="str">
        <f>INDEX('2.CFR Structure'!B:B,MATCH(A99,'2.CFR Structure'!A:A,FALSE),1)</f>
        <v>L37</v>
      </c>
      <c r="C99" s="69">
        <v>10831</v>
      </c>
      <c r="D99" s="70" t="s">
        <v>538</v>
      </c>
      <c r="E99" s="94" t="s">
        <v>448</v>
      </c>
      <c r="G99" s="67"/>
    </row>
    <row r="100" spans="1:7" ht="15" customHeight="1">
      <c r="A100" s="68" t="s">
        <v>142</v>
      </c>
      <c r="B100" s="68" t="str">
        <f>INDEX('2.CFR Structure'!B:B,MATCH(A100,'2.CFR Structure'!A:A,FALSE),1)</f>
        <v>L37</v>
      </c>
      <c r="C100" s="69">
        <v>10832</v>
      </c>
      <c r="D100" s="70" t="s">
        <v>539</v>
      </c>
      <c r="E100" s="94" t="s">
        <v>448</v>
      </c>
      <c r="G100" s="67"/>
    </row>
    <row r="101" spans="1:7" ht="15" customHeight="1">
      <c r="A101" s="68" t="s">
        <v>142</v>
      </c>
      <c r="B101" s="68" t="str">
        <f>INDEX('2.CFR Structure'!B:B,MATCH(A101,'2.CFR Structure'!A:A,FALSE),1)</f>
        <v>L37</v>
      </c>
      <c r="C101" s="69">
        <v>10834</v>
      </c>
      <c r="D101" s="70" t="s">
        <v>540</v>
      </c>
      <c r="E101" s="94" t="s">
        <v>448</v>
      </c>
      <c r="G101" s="67"/>
    </row>
    <row r="102" spans="1:7" ht="15" customHeight="1">
      <c r="A102" s="68" t="s">
        <v>310</v>
      </c>
      <c r="B102" s="68" t="str">
        <f>INDEX('2.CFR Structure'!B:B,MATCH(A102,'2.CFR Structure'!A:A,FALSE),1)</f>
        <v>L41</v>
      </c>
      <c r="C102" s="69">
        <v>10835</v>
      </c>
      <c r="D102" s="70" t="s">
        <v>541</v>
      </c>
      <c r="E102" s="94" t="s">
        <v>448</v>
      </c>
      <c r="G102" s="67"/>
    </row>
    <row r="103" spans="1:7" ht="15" customHeight="1">
      <c r="A103" s="68" t="s">
        <v>142</v>
      </c>
      <c r="B103" s="68" t="str">
        <f>INDEX('2.CFR Structure'!B:B,MATCH(A103,'2.CFR Structure'!A:A,FALSE),1)</f>
        <v>L37</v>
      </c>
      <c r="C103" s="69">
        <v>10838</v>
      </c>
      <c r="D103" s="70" t="s">
        <v>542</v>
      </c>
      <c r="E103" s="94" t="s">
        <v>448</v>
      </c>
      <c r="G103" s="67"/>
    </row>
    <row r="104" spans="1:7" ht="15" customHeight="1">
      <c r="A104" s="68" t="s">
        <v>142</v>
      </c>
      <c r="B104" s="68" t="str">
        <f>INDEX('2.CFR Structure'!B:B,MATCH(A104,'2.CFR Structure'!A:A,FALSE),1)</f>
        <v>L37</v>
      </c>
      <c r="C104" s="69">
        <v>10839</v>
      </c>
      <c r="D104" s="70" t="s">
        <v>543</v>
      </c>
      <c r="E104" s="94" t="s">
        <v>448</v>
      </c>
      <c r="G104" s="67"/>
    </row>
    <row r="105" spans="1:7" ht="15" customHeight="1">
      <c r="A105" s="68" t="s">
        <v>136</v>
      </c>
      <c r="B105" s="68" t="str">
        <f>INDEX('2.CFR Structure'!B:B,MATCH(A105,'2.CFR Structure'!A:A,FALSE),1)</f>
        <v>L37</v>
      </c>
      <c r="C105" s="69">
        <v>10841</v>
      </c>
      <c r="D105" s="70" t="s">
        <v>544</v>
      </c>
      <c r="E105" s="94" t="s">
        <v>448</v>
      </c>
      <c r="G105" s="67"/>
    </row>
    <row r="106" spans="1:7" ht="15" customHeight="1">
      <c r="A106" s="68" t="s">
        <v>136</v>
      </c>
      <c r="B106" s="68" t="str">
        <f>INDEX('2.CFR Structure'!B:B,MATCH(A106,'2.CFR Structure'!A:A,FALSE),1)</f>
        <v>L37</v>
      </c>
      <c r="C106" s="69">
        <v>10842</v>
      </c>
      <c r="D106" s="70" t="s">
        <v>545</v>
      </c>
      <c r="E106" s="94" t="s">
        <v>448</v>
      </c>
      <c r="G106" s="67"/>
    </row>
    <row r="107" spans="1:7" ht="15" customHeight="1">
      <c r="A107" s="68" t="s">
        <v>136</v>
      </c>
      <c r="B107" s="68" t="str">
        <f>INDEX('2.CFR Structure'!B:B,MATCH(A107,'2.CFR Structure'!A:A,FALSE),1)</f>
        <v>L37</v>
      </c>
      <c r="C107" s="69">
        <v>10844</v>
      </c>
      <c r="D107" s="70" t="s">
        <v>546</v>
      </c>
      <c r="E107" s="94" t="s">
        <v>448</v>
      </c>
      <c r="G107" s="67"/>
    </row>
    <row r="108" spans="1:7" ht="15" customHeight="1">
      <c r="A108" s="68" t="s">
        <v>136</v>
      </c>
      <c r="B108" s="68" t="str">
        <f>INDEX('2.CFR Structure'!B:B,MATCH(A108,'2.CFR Structure'!A:A,FALSE),1)</f>
        <v>L37</v>
      </c>
      <c r="C108" s="69">
        <v>10848</v>
      </c>
      <c r="D108" s="70" t="s">
        <v>547</v>
      </c>
      <c r="E108" s="94" t="s">
        <v>448</v>
      </c>
      <c r="G108" s="67"/>
    </row>
    <row r="109" spans="1:7" ht="15" customHeight="1">
      <c r="A109" s="68" t="s">
        <v>136</v>
      </c>
      <c r="B109" s="68" t="str">
        <f>INDEX('2.CFR Structure'!B:B,MATCH(A109,'2.CFR Structure'!A:A,FALSE),1)</f>
        <v>L37</v>
      </c>
      <c r="C109" s="69">
        <v>10849</v>
      </c>
      <c r="D109" s="70" t="s">
        <v>548</v>
      </c>
      <c r="E109" s="94" t="s">
        <v>448</v>
      </c>
      <c r="G109" s="67"/>
    </row>
    <row r="110" spans="1:7" ht="15" customHeight="1">
      <c r="A110" s="68" t="s">
        <v>147</v>
      </c>
      <c r="B110" s="68" t="str">
        <f>INDEX('2.CFR Structure'!B:B,MATCH(A110,'2.CFR Structure'!A:A,FALSE),1)</f>
        <v>L37</v>
      </c>
      <c r="C110" s="69">
        <v>10851</v>
      </c>
      <c r="D110" s="70" t="s">
        <v>549</v>
      </c>
      <c r="E110" s="94" t="s">
        <v>448</v>
      </c>
      <c r="G110" s="67"/>
    </row>
    <row r="111" spans="1:7" ht="15" customHeight="1">
      <c r="A111" s="68" t="s">
        <v>147</v>
      </c>
      <c r="B111" s="68" t="str">
        <f>INDEX('2.CFR Structure'!B:B,MATCH(A111,'2.CFR Structure'!A:A,FALSE),1)</f>
        <v>L37</v>
      </c>
      <c r="C111" s="69">
        <v>10852</v>
      </c>
      <c r="D111" s="70" t="s">
        <v>550</v>
      </c>
      <c r="E111" s="94" t="s">
        <v>448</v>
      </c>
      <c r="G111" s="67"/>
    </row>
    <row r="112" spans="1:7" ht="15" customHeight="1">
      <c r="A112" s="68" t="s">
        <v>147</v>
      </c>
      <c r="B112" s="68" t="str">
        <f>INDEX('2.CFR Structure'!B:B,MATCH(A112,'2.CFR Structure'!A:A,FALSE),1)</f>
        <v>L37</v>
      </c>
      <c r="C112" s="69">
        <v>10854</v>
      </c>
      <c r="D112" s="70" t="s">
        <v>551</v>
      </c>
      <c r="E112" s="94" t="s">
        <v>448</v>
      </c>
      <c r="G112" s="67"/>
    </row>
    <row r="113" spans="1:7" ht="15" customHeight="1">
      <c r="A113" s="68" t="s">
        <v>147</v>
      </c>
      <c r="B113" s="68" t="str">
        <f>INDEX('2.CFR Structure'!B:B,MATCH(A113,'2.CFR Structure'!A:A,FALSE),1)</f>
        <v>L37</v>
      </c>
      <c r="C113" s="69">
        <v>10858</v>
      </c>
      <c r="D113" s="70" t="s">
        <v>552</v>
      </c>
      <c r="E113" s="94" t="s">
        <v>448</v>
      </c>
      <c r="G113" s="67"/>
    </row>
    <row r="114" spans="1:7" ht="15" customHeight="1">
      <c r="A114" s="68" t="s">
        <v>147</v>
      </c>
      <c r="B114" s="68" t="str">
        <f>INDEX('2.CFR Structure'!B:B,MATCH(A114,'2.CFR Structure'!A:A,FALSE),1)</f>
        <v>L37</v>
      </c>
      <c r="C114" s="69">
        <v>10859</v>
      </c>
      <c r="D114" s="70" t="s">
        <v>553</v>
      </c>
      <c r="E114" s="94" t="s">
        <v>448</v>
      </c>
      <c r="G114" s="67"/>
    </row>
    <row r="115" spans="1:7" ht="15" customHeight="1">
      <c r="A115" s="68" t="s">
        <v>136</v>
      </c>
      <c r="B115" s="68" t="str">
        <f>INDEX('2.CFR Structure'!B:B,MATCH(A115,'2.CFR Structure'!A:A,FALSE),1)</f>
        <v>L37</v>
      </c>
      <c r="C115" s="69">
        <v>10861</v>
      </c>
      <c r="D115" s="70" t="s">
        <v>554</v>
      </c>
      <c r="E115" s="94" t="s">
        <v>448</v>
      </c>
      <c r="G115" s="67"/>
    </row>
    <row r="116" spans="1:7" ht="15" customHeight="1">
      <c r="A116" s="68" t="s">
        <v>136</v>
      </c>
      <c r="B116" s="68" t="str">
        <f>INDEX('2.CFR Structure'!B:B,MATCH(A116,'2.CFR Structure'!A:A,FALSE),1)</f>
        <v>L37</v>
      </c>
      <c r="C116" s="69">
        <v>10862</v>
      </c>
      <c r="D116" s="70" t="s">
        <v>555</v>
      </c>
      <c r="E116" s="94" t="s">
        <v>448</v>
      </c>
      <c r="G116" s="67"/>
    </row>
    <row r="117" spans="1:7" ht="15" customHeight="1">
      <c r="A117" s="68" t="s">
        <v>136</v>
      </c>
      <c r="B117" s="68" t="str">
        <f>INDEX('2.CFR Structure'!B:B,MATCH(A117,'2.CFR Structure'!A:A,FALSE),1)</f>
        <v>L37</v>
      </c>
      <c r="C117" s="69">
        <v>10864</v>
      </c>
      <c r="D117" s="70" t="s">
        <v>556</v>
      </c>
      <c r="E117" s="94" t="s">
        <v>448</v>
      </c>
      <c r="G117" s="67"/>
    </row>
    <row r="118" spans="1:7" ht="15" customHeight="1">
      <c r="A118" s="68" t="s">
        <v>136</v>
      </c>
      <c r="B118" s="68" t="str">
        <f>INDEX('2.CFR Structure'!B:B,MATCH(A118,'2.CFR Structure'!A:A,FALSE),1)</f>
        <v>L37</v>
      </c>
      <c r="C118" s="69">
        <v>10868</v>
      </c>
      <c r="D118" s="70" t="s">
        <v>557</v>
      </c>
      <c r="E118" s="94" t="s">
        <v>448</v>
      </c>
      <c r="G118" s="67"/>
    </row>
    <row r="119" spans="1:7" ht="15" customHeight="1">
      <c r="A119" s="68" t="s">
        <v>136</v>
      </c>
      <c r="B119" s="68" t="str">
        <f>INDEX('2.CFR Structure'!B:B,MATCH(A119,'2.CFR Structure'!A:A,FALSE),1)</f>
        <v>L37</v>
      </c>
      <c r="C119" s="69">
        <v>10869</v>
      </c>
      <c r="D119" s="70" t="s">
        <v>558</v>
      </c>
      <c r="E119" s="94" t="s">
        <v>448</v>
      </c>
      <c r="G119" s="67"/>
    </row>
    <row r="120" spans="1:7" ht="15" customHeight="1">
      <c r="A120" s="68" t="s">
        <v>151</v>
      </c>
      <c r="B120" s="68" t="str">
        <f>INDEX('2.CFR Structure'!B:B,MATCH(A120,'2.CFR Structure'!A:A,FALSE),1)</f>
        <v>L37</v>
      </c>
      <c r="C120" s="69">
        <v>10881</v>
      </c>
      <c r="D120" s="70" t="s">
        <v>559</v>
      </c>
      <c r="E120" s="94" t="s">
        <v>448</v>
      </c>
      <c r="G120" s="67"/>
    </row>
    <row r="121" spans="1:7" ht="15" customHeight="1">
      <c r="A121" s="68" t="s">
        <v>151</v>
      </c>
      <c r="B121" s="68" t="str">
        <f>INDEX('2.CFR Structure'!B:B,MATCH(A121,'2.CFR Structure'!A:A,FALSE),1)</f>
        <v>L37</v>
      </c>
      <c r="C121" s="69">
        <v>10882</v>
      </c>
      <c r="D121" s="70" t="s">
        <v>560</v>
      </c>
      <c r="E121" s="94" t="s">
        <v>448</v>
      </c>
      <c r="G121" s="67"/>
    </row>
    <row r="122" spans="1:7" ht="15" customHeight="1">
      <c r="A122" s="68" t="s">
        <v>151</v>
      </c>
      <c r="B122" s="68" t="str">
        <f>INDEX('2.CFR Structure'!B:B,MATCH(A122,'2.CFR Structure'!A:A,FALSE),1)</f>
        <v>L37</v>
      </c>
      <c r="C122" s="69">
        <v>10884</v>
      </c>
      <c r="D122" s="70" t="s">
        <v>561</v>
      </c>
      <c r="E122" s="94" t="s">
        <v>448</v>
      </c>
      <c r="G122" s="67"/>
    </row>
    <row r="123" spans="1:7" ht="15" customHeight="1">
      <c r="A123" s="68" t="s">
        <v>151</v>
      </c>
      <c r="B123" s="68" t="str">
        <f>INDEX('2.CFR Structure'!B:B,MATCH(A123,'2.CFR Structure'!A:A,FALSE),1)</f>
        <v>L37</v>
      </c>
      <c r="C123" s="72">
        <v>10888</v>
      </c>
      <c r="D123" s="70" t="s">
        <v>562</v>
      </c>
      <c r="E123" s="94" t="s">
        <v>448</v>
      </c>
      <c r="G123" s="67"/>
    </row>
    <row r="124" spans="1:7" ht="15" customHeight="1">
      <c r="A124" s="68" t="s">
        <v>151</v>
      </c>
      <c r="B124" s="68" t="str">
        <f>INDEX('2.CFR Structure'!B:B,MATCH(A124,'2.CFR Structure'!A:A,FALSE),1)</f>
        <v>L37</v>
      </c>
      <c r="C124" s="72">
        <v>10889</v>
      </c>
      <c r="D124" s="70" t="s">
        <v>563</v>
      </c>
      <c r="E124" s="94" t="s">
        <v>448</v>
      </c>
      <c r="G124" s="67"/>
    </row>
    <row r="125" spans="1:7" ht="15" customHeight="1">
      <c r="A125" s="71" t="s">
        <v>151</v>
      </c>
      <c r="B125" s="68" t="str">
        <f>INDEX('2.CFR Structure'!B:B,MATCH(A125,'2.CFR Structure'!A:A,FALSE),1)</f>
        <v>L37</v>
      </c>
      <c r="C125" s="72">
        <v>10901</v>
      </c>
      <c r="D125" s="70" t="s">
        <v>564</v>
      </c>
      <c r="E125" s="94" t="s">
        <v>448</v>
      </c>
      <c r="G125" s="67"/>
    </row>
    <row r="126" spans="1:7" ht="15" customHeight="1">
      <c r="A126" s="71" t="s">
        <v>151</v>
      </c>
      <c r="B126" s="68" t="str">
        <f>INDEX('2.CFR Structure'!B:B,MATCH(A126,'2.CFR Structure'!A:A,FALSE),1)</f>
        <v>L37</v>
      </c>
      <c r="C126" s="72">
        <v>10902</v>
      </c>
      <c r="D126" s="70" t="s">
        <v>565</v>
      </c>
      <c r="E126" s="94" t="s">
        <v>448</v>
      </c>
      <c r="G126" s="67"/>
    </row>
    <row r="127" spans="1:7" ht="15" customHeight="1">
      <c r="A127" s="71" t="s">
        <v>151</v>
      </c>
      <c r="B127" s="68" t="str">
        <f>INDEX('2.CFR Structure'!B:B,MATCH(A127,'2.CFR Structure'!A:A,FALSE),1)</f>
        <v>L37</v>
      </c>
      <c r="C127" s="72">
        <v>10904</v>
      </c>
      <c r="D127" s="70" t="s">
        <v>566</v>
      </c>
      <c r="E127" s="94" t="s">
        <v>448</v>
      </c>
      <c r="G127" s="67"/>
    </row>
    <row r="128" spans="1:7" ht="15" customHeight="1">
      <c r="A128" s="71" t="s">
        <v>151</v>
      </c>
      <c r="B128" s="68" t="str">
        <f>INDEX('2.CFR Structure'!B:B,MATCH(A128,'2.CFR Structure'!A:A,FALSE),1)</f>
        <v>L37</v>
      </c>
      <c r="C128" s="72">
        <v>10908</v>
      </c>
      <c r="D128" s="70" t="s">
        <v>567</v>
      </c>
      <c r="E128" s="94" t="s">
        <v>448</v>
      </c>
      <c r="G128" s="67"/>
    </row>
    <row r="129" spans="1:7" ht="15" customHeight="1">
      <c r="A129" s="71" t="s">
        <v>151</v>
      </c>
      <c r="B129" s="68" t="str">
        <f>INDEX('2.CFR Structure'!B:B,MATCH(A129,'2.CFR Structure'!A:A,FALSE),1)</f>
        <v>L37</v>
      </c>
      <c r="C129" s="72">
        <v>10909</v>
      </c>
      <c r="D129" s="70" t="s">
        <v>568</v>
      </c>
      <c r="E129" s="94" t="s">
        <v>448</v>
      </c>
      <c r="G129" s="67"/>
    </row>
    <row r="130" spans="1:7" ht="15" customHeight="1">
      <c r="A130" s="71" t="s">
        <v>151</v>
      </c>
      <c r="B130" s="68" t="str">
        <f>INDEX('2.CFR Structure'!B:B,MATCH(A130,'2.CFR Structure'!A:A,FALSE),1)</f>
        <v>L37</v>
      </c>
      <c r="C130" s="72">
        <v>11010</v>
      </c>
      <c r="D130" s="70" t="s">
        <v>569</v>
      </c>
      <c r="E130" s="94" t="s">
        <v>448</v>
      </c>
      <c r="G130" s="67"/>
    </row>
    <row r="131" spans="1:7" ht="15" customHeight="1">
      <c r="A131" s="71" t="s">
        <v>151</v>
      </c>
      <c r="B131" s="68" t="str">
        <f>INDEX('2.CFR Structure'!B:B,MATCH(A131,'2.CFR Structure'!A:A,FALSE),1)</f>
        <v>L37</v>
      </c>
      <c r="C131" s="72">
        <v>11018</v>
      </c>
      <c r="D131" s="70" t="s">
        <v>570</v>
      </c>
      <c r="E131" s="94" t="s">
        <v>448</v>
      </c>
      <c r="G131" s="67"/>
    </row>
    <row r="132" spans="1:7" ht="15" customHeight="1">
      <c r="A132" s="71" t="s">
        <v>151</v>
      </c>
      <c r="B132" s="68" t="str">
        <f>INDEX('2.CFR Structure'!B:B,MATCH(A132,'2.CFR Structure'!A:A,FALSE),1)</f>
        <v>L37</v>
      </c>
      <c r="C132" s="72">
        <v>11019</v>
      </c>
      <c r="D132" s="70" t="s">
        <v>571</v>
      </c>
      <c r="E132" s="94" t="s">
        <v>448</v>
      </c>
      <c r="G132" s="67"/>
    </row>
    <row r="133" spans="1:7" ht="15" customHeight="1">
      <c r="A133" s="71" t="s">
        <v>175</v>
      </c>
      <c r="B133" s="68" t="str">
        <f>INDEX('2.CFR Structure'!B:B,MATCH(A133,'2.CFR Structure'!A:A,FALSE),1)</f>
        <v>L38</v>
      </c>
      <c r="C133" s="69">
        <v>11020</v>
      </c>
      <c r="D133" s="70" t="s">
        <v>572</v>
      </c>
      <c r="E133" s="94" t="s">
        <v>448</v>
      </c>
      <c r="G133" s="67"/>
    </row>
    <row r="134" spans="1:7" ht="15" customHeight="1">
      <c r="A134" s="68" t="s">
        <v>175</v>
      </c>
      <c r="B134" s="68" t="str">
        <f>INDEX('2.CFR Structure'!B:B,MATCH(A134,'2.CFR Structure'!A:A,FALSE),1)</f>
        <v>L38</v>
      </c>
      <c r="C134" s="69">
        <v>11030</v>
      </c>
      <c r="D134" s="70" t="s">
        <v>573</v>
      </c>
      <c r="E134" s="94" t="s">
        <v>448</v>
      </c>
      <c r="G134" s="67"/>
    </row>
    <row r="135" spans="1:7" ht="15" customHeight="1">
      <c r="A135" s="68" t="s">
        <v>175</v>
      </c>
      <c r="B135" s="68" t="str">
        <f>INDEX('2.CFR Structure'!B:B,MATCH(A135,'2.CFR Structure'!A:A,FALSE),1)</f>
        <v>L38</v>
      </c>
      <c r="C135" s="72">
        <v>11050</v>
      </c>
      <c r="D135" s="70" t="s">
        <v>574</v>
      </c>
      <c r="E135" s="94" t="s">
        <v>448</v>
      </c>
      <c r="G135" s="67"/>
    </row>
    <row r="136" spans="1:7" ht="15" customHeight="1">
      <c r="A136" s="68" t="s">
        <v>175</v>
      </c>
      <c r="B136" s="68" t="str">
        <f>INDEX('2.CFR Structure'!B:B,MATCH(A136,'2.CFR Structure'!A:A,FALSE),1)</f>
        <v>L38</v>
      </c>
      <c r="C136" s="72">
        <v>11080</v>
      </c>
      <c r="D136" s="70" t="s">
        <v>575</v>
      </c>
      <c r="E136" s="94" t="s">
        <v>448</v>
      </c>
      <c r="G136" s="67"/>
    </row>
    <row r="137" spans="1:7" ht="15" customHeight="1">
      <c r="A137" s="68" t="s">
        <v>175</v>
      </c>
      <c r="B137" s="68" t="str">
        <f>INDEX('2.CFR Structure'!B:B,MATCH(A137,'2.CFR Structure'!A:A,FALSE),1)</f>
        <v>L38</v>
      </c>
      <c r="C137" s="72">
        <v>11090</v>
      </c>
      <c r="D137" s="70" t="s">
        <v>576</v>
      </c>
      <c r="E137" s="94" t="s">
        <v>448</v>
      </c>
      <c r="G137" s="67"/>
    </row>
    <row r="138" spans="1:7" ht="15" customHeight="1">
      <c r="A138" s="71" t="s">
        <v>175</v>
      </c>
      <c r="B138" s="68" t="str">
        <f>INDEX('2.CFR Structure'!B:B,MATCH(A138,'2.CFR Structure'!A:A,FALSE),1)</f>
        <v>L38</v>
      </c>
      <c r="C138" s="72">
        <v>11100</v>
      </c>
      <c r="D138" s="70" t="s">
        <v>577</v>
      </c>
      <c r="E138" s="94" t="s">
        <v>448</v>
      </c>
      <c r="G138" s="67"/>
    </row>
    <row r="139" spans="1:7" ht="15" customHeight="1">
      <c r="A139" s="113" t="s">
        <v>175</v>
      </c>
      <c r="B139" s="68" t="str">
        <f>INDEX('2.CFR Structure'!B:B,MATCH(A139,'2.CFR Structure'!A:A,FALSE),1)</f>
        <v>L38</v>
      </c>
      <c r="C139" s="72">
        <v>11110</v>
      </c>
      <c r="D139" s="75" t="s">
        <v>578</v>
      </c>
      <c r="E139" s="94" t="s">
        <v>448</v>
      </c>
      <c r="G139" s="67"/>
    </row>
    <row r="140" spans="1:7" ht="15" customHeight="1">
      <c r="A140" s="71" t="s">
        <v>175</v>
      </c>
      <c r="B140" s="68" t="str">
        <f>INDEX('2.CFR Structure'!B:B,MATCH(A140,'2.CFR Structure'!A:A,FALSE),1)</f>
        <v>L38</v>
      </c>
      <c r="C140" s="72">
        <v>11120</v>
      </c>
      <c r="D140" s="70" t="s">
        <v>579</v>
      </c>
      <c r="E140" s="94" t="s">
        <v>448</v>
      </c>
      <c r="G140" s="67"/>
    </row>
    <row r="141" spans="1:7" ht="15" customHeight="1">
      <c r="A141" s="68" t="s">
        <v>175</v>
      </c>
      <c r="B141" s="68" t="str">
        <f>INDEX('2.CFR Structure'!B:B,MATCH(A141,'2.CFR Structure'!A:A,FALSE),1)</f>
        <v>L38</v>
      </c>
      <c r="C141" s="69">
        <v>11140</v>
      </c>
      <c r="D141" s="70" t="s">
        <v>580</v>
      </c>
      <c r="E141" s="94" t="s">
        <v>448</v>
      </c>
      <c r="G141" s="67"/>
    </row>
    <row r="142" spans="1:7" ht="15" customHeight="1">
      <c r="A142" s="68" t="s">
        <v>198</v>
      </c>
      <c r="B142" s="68" t="str">
        <f>INDEX('2.CFR Structure'!B:B,MATCH(A142,'2.CFR Structure'!A:A,FALSE),1)</f>
        <v>L38</v>
      </c>
      <c r="C142" s="69">
        <v>11150</v>
      </c>
      <c r="D142" s="70" t="s">
        <v>581</v>
      </c>
      <c r="E142" s="94" t="s">
        <v>448</v>
      </c>
      <c r="G142" s="67"/>
    </row>
    <row r="143" spans="1:7" ht="15" customHeight="1">
      <c r="A143" s="68" t="s">
        <v>208</v>
      </c>
      <c r="B143" s="68" t="str">
        <f>INDEX('2.CFR Structure'!B:B,MATCH(A143,'2.CFR Structure'!A:A,FALSE),1)</f>
        <v>L38</v>
      </c>
      <c r="C143" s="69">
        <v>11170</v>
      </c>
      <c r="D143" s="70" t="s">
        <v>582</v>
      </c>
      <c r="E143" s="94" t="s">
        <v>448</v>
      </c>
      <c r="G143" s="67"/>
    </row>
    <row r="144" spans="1:7" ht="15" customHeight="1">
      <c r="A144" s="68" t="s">
        <v>175</v>
      </c>
      <c r="B144" s="68" t="str">
        <f>INDEX('2.CFR Structure'!B:B,MATCH(A144,'2.CFR Structure'!A:A,FALSE),1)</f>
        <v>L38</v>
      </c>
      <c r="C144" s="69">
        <v>11680</v>
      </c>
      <c r="D144" s="70" t="s">
        <v>583</v>
      </c>
      <c r="E144" s="94" t="s">
        <v>448</v>
      </c>
      <c r="G144" s="67"/>
    </row>
    <row r="145" spans="1:7" ht="15" customHeight="1">
      <c r="A145" s="68" t="s">
        <v>175</v>
      </c>
      <c r="B145" s="68" t="str">
        <f>INDEX('2.CFR Structure'!B:B,MATCH(A145,'2.CFR Structure'!A:A,FALSE),1)</f>
        <v>L38</v>
      </c>
      <c r="C145" s="69">
        <v>11720</v>
      </c>
      <c r="D145" s="1" t="s">
        <v>584</v>
      </c>
      <c r="E145" s="94" t="s">
        <v>448</v>
      </c>
      <c r="G145" s="67"/>
    </row>
    <row r="146" spans="1:7" ht="15" customHeight="1">
      <c r="A146" s="68" t="s">
        <v>175</v>
      </c>
      <c r="B146" s="68" t="str">
        <f>INDEX('2.CFR Structure'!B:B,MATCH(A146,'2.CFR Structure'!A:A,FALSE),1)</f>
        <v>L38</v>
      </c>
      <c r="C146" s="69">
        <v>11770</v>
      </c>
      <c r="D146" s="70" t="s">
        <v>585</v>
      </c>
      <c r="E146" s="94" t="s">
        <v>448</v>
      </c>
      <c r="G146" s="67"/>
    </row>
    <row r="147" spans="1:7" ht="15" customHeight="1">
      <c r="A147" s="68" t="s">
        <v>175</v>
      </c>
      <c r="B147" s="68" t="str">
        <f>INDEX('2.CFR Structure'!B:B,MATCH(A147,'2.CFR Structure'!A:A,FALSE),1)</f>
        <v>L38</v>
      </c>
      <c r="C147" s="69">
        <v>11775</v>
      </c>
      <c r="D147" s="70" t="s">
        <v>586</v>
      </c>
      <c r="E147" s="94" t="s">
        <v>448</v>
      </c>
      <c r="G147" s="67"/>
    </row>
    <row r="148" spans="1:7" ht="15" customHeight="1">
      <c r="A148" s="68" t="s">
        <v>305</v>
      </c>
      <c r="B148" s="68" t="str">
        <f>INDEX('2.CFR Structure'!B:B,MATCH(A148,'2.CFR Structure'!A:A,FALSE),1)</f>
        <v>L41</v>
      </c>
      <c r="C148" s="69">
        <v>13035</v>
      </c>
      <c r="D148" s="70" t="s">
        <v>587</v>
      </c>
      <c r="E148" s="94" t="s">
        <v>448</v>
      </c>
      <c r="G148" s="67"/>
    </row>
    <row r="149" spans="1:7" ht="15" customHeight="1">
      <c r="A149" s="68" t="s">
        <v>212</v>
      </c>
      <c r="B149" s="68" t="str">
        <f>INDEX('2.CFR Structure'!B:B,MATCH(A149,'2.CFR Structure'!A:A,FALSE),1)</f>
        <v>L39</v>
      </c>
      <c r="C149" s="69">
        <v>20060</v>
      </c>
      <c r="D149" s="70" t="s">
        <v>588</v>
      </c>
      <c r="E149" s="94" t="s">
        <v>448</v>
      </c>
      <c r="G149" s="67"/>
    </row>
    <row r="150" spans="1:7" ht="15" customHeight="1">
      <c r="A150" s="68" t="s">
        <v>217</v>
      </c>
      <c r="B150" s="68" t="str">
        <f>INDEX('2.CFR Structure'!B:B,MATCH(A150,'2.CFR Structure'!A:A,FALSE),1)</f>
        <v>L39</v>
      </c>
      <c r="C150" s="69">
        <v>20110</v>
      </c>
      <c r="D150" s="70" t="s">
        <v>589</v>
      </c>
      <c r="E150" s="94" t="s">
        <v>448</v>
      </c>
      <c r="G150" s="67"/>
    </row>
    <row r="151" spans="1:7" ht="15" customHeight="1">
      <c r="A151" s="68" t="s">
        <v>362</v>
      </c>
      <c r="B151" s="68" t="str">
        <f>INDEX('2.CFR Structure'!B:B,MATCH(A151,'2.CFR Structure'!A:A,FALSE),1)</f>
        <v>L60</v>
      </c>
      <c r="C151" s="69">
        <v>20130</v>
      </c>
      <c r="D151" s="70" t="s">
        <v>590</v>
      </c>
      <c r="E151" s="95" t="s">
        <v>591</v>
      </c>
      <c r="G151" s="67"/>
    </row>
    <row r="152" spans="1:7" ht="15" customHeight="1">
      <c r="A152" s="68" t="s">
        <v>370</v>
      </c>
      <c r="B152" s="68" t="str">
        <f>INDEX('2.CFR Structure'!B:B,MATCH(A152,'2.CFR Structure'!A:A,FALSE),1)</f>
        <v>L60</v>
      </c>
      <c r="C152" s="69">
        <v>20141</v>
      </c>
      <c r="D152" s="70" t="s">
        <v>371</v>
      </c>
      <c r="E152" s="95" t="s">
        <v>591</v>
      </c>
      <c r="G152" s="67"/>
    </row>
    <row r="153" spans="1:7" ht="15" customHeight="1">
      <c r="A153" s="68" t="s">
        <v>372</v>
      </c>
      <c r="B153" s="68" t="str">
        <f>INDEX('2.CFR Structure'!B:B,MATCH(A153,'2.CFR Structure'!A:A,FALSE),1)</f>
        <v>L60</v>
      </c>
      <c r="C153" s="69">
        <v>20142</v>
      </c>
      <c r="D153" s="70" t="s">
        <v>373</v>
      </c>
      <c r="E153" s="95" t="s">
        <v>591</v>
      </c>
      <c r="G153" s="67"/>
    </row>
    <row r="154" spans="1:7" ht="15" customHeight="1">
      <c r="A154" s="68" t="s">
        <v>374</v>
      </c>
      <c r="B154" s="68" t="str">
        <f>INDEX('2.CFR Structure'!B:B,MATCH(A154,'2.CFR Structure'!A:A,FALSE),1)</f>
        <v>L60</v>
      </c>
      <c r="C154" s="69">
        <v>20143</v>
      </c>
      <c r="D154" s="70" t="s">
        <v>375</v>
      </c>
      <c r="E154" s="95" t="s">
        <v>591</v>
      </c>
      <c r="G154" s="67"/>
    </row>
    <row r="155" spans="1:7" ht="15" customHeight="1">
      <c r="A155" s="68" t="s">
        <v>376</v>
      </c>
      <c r="B155" s="68" t="str">
        <f>INDEX('2.CFR Structure'!B:B,MATCH(A155,'2.CFR Structure'!A:A,FALSE),1)</f>
        <v>L60</v>
      </c>
      <c r="C155" s="69">
        <v>20144</v>
      </c>
      <c r="D155" s="70" t="s">
        <v>377</v>
      </c>
      <c r="E155" s="95" t="s">
        <v>591</v>
      </c>
      <c r="G155" s="67"/>
    </row>
    <row r="156" spans="1:7" ht="15" customHeight="1">
      <c r="A156" s="68" t="s">
        <v>378</v>
      </c>
      <c r="B156" s="68" t="str">
        <f>INDEX('2.CFR Structure'!B:B,MATCH(A156,'2.CFR Structure'!A:A,FALSE),1)</f>
        <v>L60</v>
      </c>
      <c r="C156" s="69">
        <v>20145</v>
      </c>
      <c r="D156" s="70" t="s">
        <v>379</v>
      </c>
      <c r="E156" s="95" t="s">
        <v>591</v>
      </c>
      <c r="G156" s="67"/>
    </row>
    <row r="157" spans="1:7" ht="15" customHeight="1">
      <c r="A157" s="68" t="s">
        <v>362</v>
      </c>
      <c r="B157" s="68" t="str">
        <f>INDEX('2.CFR Structure'!B:B,MATCH(A157,'2.CFR Structure'!A:A,FALSE),1)</f>
        <v>L60</v>
      </c>
      <c r="C157" s="69">
        <v>20190</v>
      </c>
      <c r="D157" s="70" t="s">
        <v>592</v>
      </c>
      <c r="E157" s="95" t="s">
        <v>591</v>
      </c>
      <c r="G157" s="67"/>
    </row>
    <row r="158" spans="1:7" ht="15" customHeight="1">
      <c r="A158" s="68" t="s">
        <v>237</v>
      </c>
      <c r="B158" s="68" t="str">
        <f>INDEX('2.CFR Structure'!B:B,MATCH(A158,'2.CFR Structure'!A:A,FALSE),1)</f>
        <v>L39</v>
      </c>
      <c r="C158" s="69">
        <v>20200</v>
      </c>
      <c r="D158" s="70" t="s">
        <v>593</v>
      </c>
      <c r="E158" s="94" t="s">
        <v>448</v>
      </c>
      <c r="G158" s="67"/>
    </row>
    <row r="159" spans="1:7" ht="15" customHeight="1">
      <c r="A159" s="68" t="s">
        <v>228</v>
      </c>
      <c r="B159" s="68" t="str">
        <f>INDEX('2.CFR Structure'!B:B,MATCH(A159,'2.CFR Structure'!A:A,FALSE),1)</f>
        <v>L39</v>
      </c>
      <c r="C159" s="69">
        <v>21010</v>
      </c>
      <c r="D159" s="70" t="s">
        <v>594</v>
      </c>
      <c r="E159" s="94" t="s">
        <v>448</v>
      </c>
      <c r="G159" s="67"/>
    </row>
    <row r="160" spans="1:7" ht="15" customHeight="1">
      <c r="A160" s="68" t="s">
        <v>228</v>
      </c>
      <c r="B160" s="68" t="str">
        <f>INDEX('2.CFR Structure'!B:B,MATCH(A160,'2.CFR Structure'!A:A,FALSE),1)</f>
        <v>L39</v>
      </c>
      <c r="C160" s="69">
        <v>21020</v>
      </c>
      <c r="D160" s="70" t="s">
        <v>595</v>
      </c>
      <c r="E160" s="94" t="s">
        <v>448</v>
      </c>
      <c r="G160" s="67"/>
    </row>
    <row r="161" spans="1:7" ht="15" customHeight="1">
      <c r="A161" s="68" t="s">
        <v>228</v>
      </c>
      <c r="B161" s="68" t="str">
        <f>INDEX('2.CFR Structure'!B:B,MATCH(A161,'2.CFR Structure'!A:A,FALSE),1)</f>
        <v>L39</v>
      </c>
      <c r="C161" s="69">
        <v>21030</v>
      </c>
      <c r="D161" s="70" t="s">
        <v>596</v>
      </c>
      <c r="E161" s="94" t="s">
        <v>448</v>
      </c>
      <c r="G161" s="67"/>
    </row>
    <row r="162" spans="1:7" ht="15" customHeight="1">
      <c r="A162" s="68" t="s">
        <v>237</v>
      </c>
      <c r="B162" s="68" t="str">
        <f>INDEX('2.CFR Structure'!B:B,MATCH(A162,'2.CFR Structure'!A:A,FALSE),1)</f>
        <v>L39</v>
      </c>
      <c r="C162" s="69">
        <v>22000</v>
      </c>
      <c r="D162" s="70" t="s">
        <v>597</v>
      </c>
      <c r="E162" s="94" t="s">
        <v>448</v>
      </c>
      <c r="G162" s="67"/>
    </row>
    <row r="163" spans="1:7" ht="15" customHeight="1">
      <c r="A163" s="68" t="s">
        <v>237</v>
      </c>
      <c r="B163" s="68" t="str">
        <f>INDEX('2.CFR Structure'!B:B,MATCH(A163,'2.CFR Structure'!A:A,FALSE),1)</f>
        <v>L39</v>
      </c>
      <c r="C163" s="69">
        <v>22030</v>
      </c>
      <c r="D163" s="70" t="s">
        <v>598</v>
      </c>
      <c r="E163" s="94" t="s">
        <v>448</v>
      </c>
      <c r="G163" s="67"/>
    </row>
    <row r="164" spans="1:7" ht="15" customHeight="1">
      <c r="A164" s="68" t="s">
        <v>237</v>
      </c>
      <c r="B164" s="68" t="str">
        <f>INDEX('2.CFR Structure'!B:B,MATCH(A164,'2.CFR Structure'!A:A,FALSE),1)</f>
        <v>L39</v>
      </c>
      <c r="C164" s="69">
        <v>22050</v>
      </c>
      <c r="D164" s="70" t="s">
        <v>599</v>
      </c>
      <c r="E164" s="94" t="s">
        <v>448</v>
      </c>
      <c r="G164" s="67"/>
    </row>
    <row r="165" spans="1:7" ht="15" customHeight="1">
      <c r="A165" s="68" t="s">
        <v>234</v>
      </c>
      <c r="B165" s="68" t="str">
        <f>INDEX('2.CFR Structure'!B:B,MATCH(A165,'2.CFR Structure'!A:A,FALSE),1)</f>
        <v>L39</v>
      </c>
      <c r="C165" s="69">
        <v>22400</v>
      </c>
      <c r="D165" s="70" t="s">
        <v>233</v>
      </c>
      <c r="E165" s="94" t="s">
        <v>448</v>
      </c>
      <c r="G165" s="67"/>
    </row>
    <row r="166" spans="1:7" ht="15" customHeight="1">
      <c r="A166" s="68" t="s">
        <v>225</v>
      </c>
      <c r="B166" s="68" t="str">
        <f>INDEX('2.CFR Structure'!B:B,MATCH(A166,'2.CFR Structure'!A:A,FALSE),1)</f>
        <v>L39</v>
      </c>
      <c r="C166" s="69">
        <v>22700</v>
      </c>
      <c r="D166" s="70" t="s">
        <v>600</v>
      </c>
      <c r="E166" s="94" t="s">
        <v>448</v>
      </c>
      <c r="G166" s="67"/>
    </row>
    <row r="167" spans="1:7" ht="15" customHeight="1">
      <c r="A167" s="76" t="s">
        <v>237</v>
      </c>
      <c r="B167" s="68" t="str">
        <f>INDEX('2.CFR Structure'!B:B,MATCH(A167,'2.CFR Structure'!A:A,FALSE),1)</f>
        <v>L39</v>
      </c>
      <c r="C167" s="77">
        <v>23020</v>
      </c>
      <c r="D167" s="70" t="s">
        <v>601</v>
      </c>
      <c r="E167" s="94" t="s">
        <v>448</v>
      </c>
      <c r="G167" s="67"/>
    </row>
    <row r="168" spans="1:7" ht="15" customHeight="1">
      <c r="A168" s="68" t="s">
        <v>221</v>
      </c>
      <c r="B168" s="68" t="str">
        <f>INDEX('2.CFR Structure'!B:B,MATCH(A168,'2.CFR Structure'!A:A,FALSE),1)</f>
        <v>L39</v>
      </c>
      <c r="C168" s="69">
        <v>25020</v>
      </c>
      <c r="D168" s="70" t="s">
        <v>602</v>
      </c>
      <c r="E168" s="94" t="s">
        <v>448</v>
      </c>
      <c r="G168" s="67"/>
    </row>
    <row r="169" spans="1:7" ht="15" customHeight="1">
      <c r="A169" s="68" t="s">
        <v>237</v>
      </c>
      <c r="B169" s="68" t="str">
        <f>INDEX('2.CFR Structure'!B:B,MATCH(A169,'2.CFR Structure'!A:A,FALSE),1)</f>
        <v>L39</v>
      </c>
      <c r="C169" s="69">
        <v>25030</v>
      </c>
      <c r="D169" s="70" t="s">
        <v>243</v>
      </c>
      <c r="E169" s="94" t="s">
        <v>448</v>
      </c>
      <c r="G169" s="67"/>
    </row>
    <row r="170" spans="1:7" ht="15" customHeight="1">
      <c r="A170" s="68" t="s">
        <v>287</v>
      </c>
      <c r="B170" s="68" t="str">
        <f>INDEX('2.CFR Structure'!B:B,MATCH(A170,'2.CFR Structure'!A:A,FALSE),1)</f>
        <v>L41</v>
      </c>
      <c r="C170" s="69">
        <v>25710</v>
      </c>
      <c r="D170" s="70" t="s">
        <v>603</v>
      </c>
      <c r="E170" s="94" t="s">
        <v>448</v>
      </c>
      <c r="G170" s="67"/>
    </row>
    <row r="171" spans="1:7" ht="15" customHeight="1">
      <c r="A171" s="68" t="s">
        <v>366</v>
      </c>
      <c r="B171" s="68" t="str">
        <f>INDEX('2.CFR Structure'!B:B,MATCH(A171,'2.CFR Structure'!A:A,FALSE),1)</f>
        <v>L60</v>
      </c>
      <c r="C171" s="69">
        <v>30010</v>
      </c>
      <c r="D171" s="70" t="s">
        <v>365</v>
      </c>
      <c r="E171" s="95" t="s">
        <v>591</v>
      </c>
      <c r="G171" s="67"/>
    </row>
    <row r="172" spans="1:7" ht="15" customHeight="1">
      <c r="A172" s="68" t="s">
        <v>366</v>
      </c>
      <c r="B172" s="68" t="str">
        <f>INDEX('2.CFR Structure'!B:B,MATCH(A172,'2.CFR Structure'!A:A,FALSE),1)</f>
        <v>L60</v>
      </c>
      <c r="C172" s="69">
        <v>30011</v>
      </c>
      <c r="D172" s="70" t="s">
        <v>604</v>
      </c>
      <c r="E172" s="95" t="s">
        <v>591</v>
      </c>
      <c r="G172" s="67"/>
    </row>
    <row r="173" spans="1:7" ht="15" customHeight="1">
      <c r="A173" s="68" t="s">
        <v>228</v>
      </c>
      <c r="B173" s="68" t="str">
        <f>INDEX('2.CFR Structure'!B:B,MATCH(A173,'2.CFR Structure'!A:A,FALSE),1)</f>
        <v>L39</v>
      </c>
      <c r="C173" s="69">
        <v>30070</v>
      </c>
      <c r="D173" s="70" t="s">
        <v>605</v>
      </c>
      <c r="E173" s="94" t="s">
        <v>448</v>
      </c>
      <c r="G173" s="67"/>
    </row>
    <row r="174" spans="1:7" ht="15" customHeight="1">
      <c r="A174" s="68" t="s">
        <v>7</v>
      </c>
      <c r="B174" s="68" t="str">
        <f>INDEX('2.CFR Structure'!B:B,MATCH(A174,'2.CFR Structure'!A:A,FALSE),1)</f>
        <v>L40</v>
      </c>
      <c r="C174" s="69">
        <v>30160</v>
      </c>
      <c r="D174" s="70" t="s">
        <v>606</v>
      </c>
      <c r="E174" s="94" t="s">
        <v>448</v>
      </c>
      <c r="G174" s="67"/>
    </row>
    <row r="175" spans="1:7" ht="15" customHeight="1">
      <c r="A175" s="68" t="s">
        <v>175</v>
      </c>
      <c r="B175" s="68" t="str">
        <f>INDEX('2.CFR Structure'!B:B,MATCH(A175,'2.CFR Structure'!A:A,FALSE),1)</f>
        <v>L38</v>
      </c>
      <c r="C175" s="69">
        <v>32010</v>
      </c>
      <c r="D175" s="70" t="s">
        <v>607</v>
      </c>
      <c r="E175" s="94" t="s">
        <v>448</v>
      </c>
      <c r="G175" s="67"/>
    </row>
    <row r="176" spans="1:7" ht="15" customHeight="1">
      <c r="A176" s="68" t="s">
        <v>175</v>
      </c>
      <c r="B176" s="68" t="str">
        <f>INDEX('2.CFR Structure'!B:B,MATCH(A176,'2.CFR Structure'!A:A,FALSE),1)</f>
        <v>L38</v>
      </c>
      <c r="C176" s="69">
        <v>33020</v>
      </c>
      <c r="D176" s="70" t="s">
        <v>608</v>
      </c>
      <c r="E176" s="94" t="s">
        <v>448</v>
      </c>
      <c r="G176" s="67"/>
    </row>
    <row r="177" spans="1:7" ht="15" customHeight="1">
      <c r="A177" s="68" t="s">
        <v>287</v>
      </c>
      <c r="B177" s="68" t="str">
        <f>INDEX('2.CFR Structure'!B:B,MATCH(A177,'2.CFR Structure'!A:A,FALSE),1)</f>
        <v>L41</v>
      </c>
      <c r="C177" s="69">
        <v>34010</v>
      </c>
      <c r="D177" s="70" t="s">
        <v>609</v>
      </c>
      <c r="E177" s="94" t="s">
        <v>448</v>
      </c>
      <c r="G177" s="67"/>
    </row>
    <row r="178" spans="1:7" ht="15" customHeight="1">
      <c r="A178" s="68" t="s">
        <v>275</v>
      </c>
      <c r="B178" s="68" t="str">
        <f>INDEX('2.CFR Structure'!B:B,MATCH(A178,'2.CFR Structure'!A:A,FALSE),1)</f>
        <v>L41</v>
      </c>
      <c r="C178" s="69">
        <v>40000</v>
      </c>
      <c r="D178" s="70" t="s">
        <v>610</v>
      </c>
      <c r="E178" s="94" t="s">
        <v>448</v>
      </c>
      <c r="G178" s="67"/>
    </row>
    <row r="179" spans="1:7" ht="15" customHeight="1">
      <c r="A179" s="68" t="s">
        <v>370</v>
      </c>
      <c r="B179" s="68" t="str">
        <f>INDEX('2.CFR Structure'!B:B,MATCH(A179,'2.CFR Structure'!A:A,FALSE),1)</f>
        <v>L60</v>
      </c>
      <c r="C179" s="69">
        <v>40002</v>
      </c>
      <c r="D179" s="70" t="s">
        <v>380</v>
      </c>
      <c r="E179" s="95" t="s">
        <v>591</v>
      </c>
      <c r="G179" s="67"/>
    </row>
    <row r="180" spans="1:7" ht="15" customHeight="1">
      <c r="A180" s="68" t="s">
        <v>372</v>
      </c>
      <c r="B180" s="68" t="str">
        <f>INDEX('2.CFR Structure'!B:B,MATCH(A180,'2.CFR Structure'!A:A,FALSE),1)</f>
        <v>L60</v>
      </c>
      <c r="C180" s="69">
        <v>40003</v>
      </c>
      <c r="D180" s="70" t="s">
        <v>381</v>
      </c>
      <c r="E180" s="95" t="s">
        <v>591</v>
      </c>
      <c r="G180" s="67"/>
    </row>
    <row r="181" spans="1:7" ht="15" customHeight="1">
      <c r="A181" s="68" t="s">
        <v>374</v>
      </c>
      <c r="B181" s="68" t="str">
        <f>INDEX('2.CFR Structure'!B:B,MATCH(A181,'2.CFR Structure'!A:A,FALSE),1)</f>
        <v>L60</v>
      </c>
      <c r="C181" s="69">
        <v>40004</v>
      </c>
      <c r="D181" s="70" t="s">
        <v>382</v>
      </c>
      <c r="E181" s="95" t="s">
        <v>591</v>
      </c>
      <c r="G181" s="67"/>
    </row>
    <row r="182" spans="1:7" ht="15" customHeight="1">
      <c r="A182" s="68" t="s">
        <v>376</v>
      </c>
      <c r="B182" s="68" t="str">
        <f>INDEX('2.CFR Structure'!B:B,MATCH(A182,'2.CFR Structure'!A:A,FALSE),1)</f>
        <v>L60</v>
      </c>
      <c r="C182" s="69">
        <v>40005</v>
      </c>
      <c r="D182" s="70" t="s">
        <v>383</v>
      </c>
      <c r="E182" s="95" t="s">
        <v>591</v>
      </c>
      <c r="G182" s="67"/>
    </row>
    <row r="183" spans="1:7" ht="15" customHeight="1">
      <c r="A183" s="68" t="s">
        <v>378</v>
      </c>
      <c r="B183" s="68" t="str">
        <f>INDEX('2.CFR Structure'!B:B,MATCH(A183,'2.CFR Structure'!A:A,FALSE),1)</f>
        <v>L60</v>
      </c>
      <c r="C183" s="69">
        <v>40006</v>
      </c>
      <c r="D183" s="70" t="s">
        <v>384</v>
      </c>
      <c r="E183" s="95" t="s">
        <v>591</v>
      </c>
      <c r="G183" s="67"/>
    </row>
    <row r="184" spans="1:7" ht="15" customHeight="1">
      <c r="A184" s="68" t="s">
        <v>7</v>
      </c>
      <c r="B184" s="68" t="str">
        <f>INDEX('2.CFR Structure'!B:B,MATCH(A184,'2.CFR Structure'!A:A,FALSE),1)</f>
        <v>L40</v>
      </c>
      <c r="C184" s="69">
        <v>40280</v>
      </c>
      <c r="D184" s="70" t="s">
        <v>611</v>
      </c>
      <c r="E184" s="94" t="s">
        <v>448</v>
      </c>
      <c r="G184" s="67"/>
    </row>
    <row r="185" spans="1:7" ht="15" customHeight="1">
      <c r="A185" s="68" t="s">
        <v>175</v>
      </c>
      <c r="B185" s="68" t="str">
        <f>INDEX('2.CFR Structure'!B:B,MATCH(A185,'2.CFR Structure'!A:A,FALSE),1)</f>
        <v>L38</v>
      </c>
      <c r="C185" s="69">
        <v>40450</v>
      </c>
      <c r="D185" s="70" t="s">
        <v>612</v>
      </c>
      <c r="E185" s="94" t="s">
        <v>448</v>
      </c>
      <c r="G185" s="67"/>
    </row>
    <row r="186" spans="1:7" ht="15" customHeight="1">
      <c r="A186" s="68" t="s">
        <v>7</v>
      </c>
      <c r="B186" s="68" t="str">
        <f>INDEX('2.CFR Structure'!B:B,MATCH(A186,'2.CFR Structure'!A:A,FALSE),1)</f>
        <v>L40</v>
      </c>
      <c r="C186" s="69">
        <v>40510</v>
      </c>
      <c r="D186" s="70" t="s">
        <v>613</v>
      </c>
      <c r="E186" s="94" t="s">
        <v>448</v>
      </c>
      <c r="G186" s="67"/>
    </row>
    <row r="187" spans="1:7" ht="15" customHeight="1">
      <c r="A187" s="68" t="s">
        <v>275</v>
      </c>
      <c r="B187" s="68" t="str">
        <f>INDEX('2.CFR Structure'!B:B,MATCH(A187,'2.CFR Structure'!A:A,FALSE),1)</f>
        <v>L41</v>
      </c>
      <c r="C187" s="69">
        <v>40540</v>
      </c>
      <c r="D187" s="70" t="s">
        <v>614</v>
      </c>
      <c r="E187" s="94" t="s">
        <v>448</v>
      </c>
      <c r="G187" s="67"/>
    </row>
    <row r="188" spans="1:7" ht="15" customHeight="1">
      <c r="A188" s="68" t="s">
        <v>275</v>
      </c>
      <c r="B188" s="68" t="str">
        <f>INDEX('2.CFR Structure'!B:B,MATCH(A188,'2.CFR Structure'!A:A,FALSE),1)</f>
        <v>L41</v>
      </c>
      <c r="C188" s="69">
        <v>41500</v>
      </c>
      <c r="D188" s="70" t="s">
        <v>615</v>
      </c>
      <c r="E188" s="94" t="s">
        <v>448</v>
      </c>
      <c r="G188" s="67"/>
    </row>
    <row r="189" spans="1:7" ht="15" customHeight="1">
      <c r="A189" s="68" t="s">
        <v>275</v>
      </c>
      <c r="B189" s="68" t="str">
        <f>INDEX('2.CFR Structure'!B:B,MATCH(A189,'2.CFR Structure'!A:A,FALSE),1)</f>
        <v>L41</v>
      </c>
      <c r="C189" s="69">
        <v>42000</v>
      </c>
      <c r="D189" s="70" t="s">
        <v>616</v>
      </c>
      <c r="E189" s="94" t="s">
        <v>448</v>
      </c>
      <c r="G189" s="67"/>
    </row>
    <row r="190" spans="1:7" ht="15" customHeight="1">
      <c r="A190" s="78" t="s">
        <v>7</v>
      </c>
      <c r="B190" s="68" t="str">
        <f>INDEX('2.CFR Structure'!B:B,MATCH(A190,'2.CFR Structure'!A:A,FALSE),1)</f>
        <v>L40</v>
      </c>
      <c r="C190" s="69">
        <v>42040</v>
      </c>
      <c r="D190" s="70" t="s">
        <v>617</v>
      </c>
      <c r="E190" s="94" t="s">
        <v>448</v>
      </c>
      <c r="G190" s="67"/>
    </row>
    <row r="191" spans="1:7" ht="15" customHeight="1">
      <c r="A191" s="68" t="s">
        <v>310</v>
      </c>
      <c r="B191" s="68" t="str">
        <f>INDEX('2.CFR Structure'!B:B,MATCH(A191,'2.CFR Structure'!A:A,FALSE),1)</f>
        <v>L41</v>
      </c>
      <c r="C191" s="69">
        <v>43010</v>
      </c>
      <c r="D191" s="70" t="s">
        <v>618</v>
      </c>
      <c r="E191" s="94" t="s">
        <v>448</v>
      </c>
      <c r="G191" s="67"/>
    </row>
    <row r="192" spans="1:7" ht="15" customHeight="1">
      <c r="A192" s="68" t="s">
        <v>305</v>
      </c>
      <c r="B192" s="68" t="str">
        <f>INDEX('2.CFR Structure'!B:B,MATCH(A192,'2.CFR Structure'!A:A,FALSE),1)</f>
        <v>L41</v>
      </c>
      <c r="C192" s="69">
        <v>43040</v>
      </c>
      <c r="D192" s="70" t="s">
        <v>304</v>
      </c>
      <c r="E192" s="94" t="s">
        <v>448</v>
      </c>
      <c r="G192" s="67"/>
    </row>
    <row r="193" spans="1:7" ht="15" customHeight="1">
      <c r="A193" s="68" t="s">
        <v>272</v>
      </c>
      <c r="B193" s="68" t="str">
        <f>INDEX('2.CFR Structure'!B:B,MATCH(A193,'2.CFR Structure'!A:A,FALSE),1)</f>
        <v>L40</v>
      </c>
      <c r="C193" s="69">
        <v>43120</v>
      </c>
      <c r="D193" s="70" t="s">
        <v>271</v>
      </c>
      <c r="E193" s="94" t="s">
        <v>448</v>
      </c>
      <c r="G193" s="67"/>
    </row>
    <row r="194" spans="1:7" ht="15" customHeight="1">
      <c r="A194" s="68" t="s">
        <v>275</v>
      </c>
      <c r="B194" s="68" t="str">
        <f>INDEX('2.CFR Structure'!B:B,MATCH(A194,'2.CFR Structure'!A:A,FALSE),1)</f>
        <v>L41</v>
      </c>
      <c r="C194" s="69">
        <v>44000</v>
      </c>
      <c r="D194" s="70" t="s">
        <v>619</v>
      </c>
      <c r="E194" s="94" t="s">
        <v>448</v>
      </c>
      <c r="G194" s="67"/>
    </row>
    <row r="195" spans="1:7" ht="15" customHeight="1">
      <c r="A195" s="68" t="s">
        <v>275</v>
      </c>
      <c r="B195" s="68" t="str">
        <f>INDEX('2.CFR Structure'!B:B,MATCH(A195,'2.CFR Structure'!A:A,FALSE),1)</f>
        <v>L41</v>
      </c>
      <c r="C195" s="69">
        <v>44100</v>
      </c>
      <c r="D195" s="70" t="s">
        <v>620</v>
      </c>
      <c r="E195" s="94" t="s">
        <v>448</v>
      </c>
      <c r="G195" s="67"/>
    </row>
    <row r="196" spans="1:7" ht="15" customHeight="1">
      <c r="A196" s="68" t="s">
        <v>621</v>
      </c>
      <c r="B196" s="68" t="s">
        <v>255</v>
      </c>
      <c r="C196" s="69">
        <v>44281</v>
      </c>
      <c r="D196" s="70" t="s">
        <v>256</v>
      </c>
      <c r="E196" s="94" t="s">
        <v>448</v>
      </c>
      <c r="G196" s="67"/>
    </row>
    <row r="197" spans="1:7" ht="15" customHeight="1">
      <c r="A197" s="68" t="s">
        <v>622</v>
      </c>
      <c r="B197" s="68" t="s">
        <v>255</v>
      </c>
      <c r="C197" s="69">
        <v>44282</v>
      </c>
      <c r="D197" s="70" t="s">
        <v>258</v>
      </c>
      <c r="E197" s="94" t="s">
        <v>448</v>
      </c>
      <c r="G197" s="67"/>
    </row>
    <row r="198" spans="1:7" ht="15" customHeight="1">
      <c r="A198" s="68" t="s">
        <v>623</v>
      </c>
      <c r="B198" s="68" t="s">
        <v>255</v>
      </c>
      <c r="C198" s="69">
        <v>44601</v>
      </c>
      <c r="D198" s="70" t="s">
        <v>260</v>
      </c>
      <c r="E198" s="94" t="s">
        <v>448</v>
      </c>
      <c r="G198" s="67"/>
    </row>
    <row r="199" spans="1:7" ht="15" customHeight="1">
      <c r="A199" s="68" t="s">
        <v>624</v>
      </c>
      <c r="B199" s="68" t="s">
        <v>255</v>
      </c>
      <c r="C199" s="69">
        <v>44602</v>
      </c>
      <c r="D199" s="70" t="s">
        <v>262</v>
      </c>
      <c r="E199" s="94" t="s">
        <v>448</v>
      </c>
      <c r="G199" s="67"/>
    </row>
    <row r="200" spans="1:7" ht="15" customHeight="1">
      <c r="A200" s="68" t="s">
        <v>625</v>
      </c>
      <c r="B200" s="68" t="s">
        <v>255</v>
      </c>
      <c r="C200" s="69">
        <v>44603</v>
      </c>
      <c r="D200" s="70" t="s">
        <v>264</v>
      </c>
      <c r="E200" s="94" t="s">
        <v>448</v>
      </c>
      <c r="G200" s="67"/>
    </row>
    <row r="201" spans="1:7" ht="15" customHeight="1">
      <c r="A201" s="68" t="s">
        <v>626</v>
      </c>
      <c r="B201" s="68" t="s">
        <v>255</v>
      </c>
      <c r="C201" s="69">
        <v>44604</v>
      </c>
      <c r="D201" s="70" t="s">
        <v>266</v>
      </c>
      <c r="E201" s="94" t="s">
        <v>448</v>
      </c>
      <c r="G201" s="67"/>
    </row>
    <row r="202" spans="1:7" ht="15" customHeight="1">
      <c r="A202" s="68" t="s">
        <v>627</v>
      </c>
      <c r="B202" s="68" t="s">
        <v>255</v>
      </c>
      <c r="C202" s="69">
        <v>44605</v>
      </c>
      <c r="D202" s="70" t="s">
        <v>268</v>
      </c>
      <c r="E202" s="94" t="s">
        <v>448</v>
      </c>
      <c r="G202" s="67"/>
    </row>
    <row r="203" spans="1:7" ht="15" customHeight="1">
      <c r="A203" s="68" t="s">
        <v>175</v>
      </c>
      <c r="B203" s="68" t="str">
        <f>INDEX('2.CFR Structure'!B:B,MATCH(A203,'2.CFR Structure'!A:A,FALSE),1)</f>
        <v>L38</v>
      </c>
      <c r="C203" s="69">
        <v>45010</v>
      </c>
      <c r="D203" s="70" t="s">
        <v>628</v>
      </c>
      <c r="E203" s="94" t="s">
        <v>448</v>
      </c>
      <c r="G203" s="67"/>
    </row>
    <row r="204" spans="1:7" ht="15" customHeight="1">
      <c r="A204" s="76" t="s">
        <v>175</v>
      </c>
      <c r="B204" s="68" t="str">
        <f>INDEX('2.CFR Structure'!B:B,MATCH(A204,'2.CFR Structure'!A:A,FALSE),1)</f>
        <v>L38</v>
      </c>
      <c r="C204" s="77">
        <v>45011</v>
      </c>
      <c r="D204" s="70" t="s">
        <v>629</v>
      </c>
      <c r="E204" s="94" t="s">
        <v>448</v>
      </c>
      <c r="G204" s="67"/>
    </row>
    <row r="205" spans="1:7" ht="15" customHeight="1">
      <c r="A205" s="76" t="s">
        <v>275</v>
      </c>
      <c r="B205" s="68" t="str">
        <f>INDEX('2.CFR Structure'!B:B,MATCH(A205,'2.CFR Structure'!A:A,FALSE),1)</f>
        <v>L41</v>
      </c>
      <c r="C205" s="77">
        <v>47710</v>
      </c>
      <c r="D205" s="70" t="s">
        <v>630</v>
      </c>
      <c r="E205" s="94" t="s">
        <v>448</v>
      </c>
      <c r="G205" s="67"/>
    </row>
    <row r="206" spans="1:7" ht="15" customHeight="1">
      <c r="A206" s="68" t="s">
        <v>287</v>
      </c>
      <c r="B206" s="68" t="str">
        <f>INDEX('2.CFR Structure'!B:B,MATCH(A206,'2.CFR Structure'!A:A,FALSE),1)</f>
        <v>L41</v>
      </c>
      <c r="C206" s="69">
        <v>47730</v>
      </c>
      <c r="D206" s="70" t="s">
        <v>631</v>
      </c>
      <c r="E206" s="94" t="s">
        <v>448</v>
      </c>
      <c r="G206" s="67"/>
    </row>
    <row r="207" spans="1:7" ht="15" customHeight="1">
      <c r="A207" s="68" t="s">
        <v>202</v>
      </c>
      <c r="B207" s="68" t="str">
        <f>INDEX('2.CFR Structure'!B:B,MATCH(A207,'2.CFR Structure'!A:A,FALSE),1)</f>
        <v>L38</v>
      </c>
      <c r="C207" s="77">
        <v>47733</v>
      </c>
      <c r="D207" s="70" t="s">
        <v>632</v>
      </c>
      <c r="E207" s="94" t="s">
        <v>448</v>
      </c>
      <c r="G207" s="67"/>
    </row>
    <row r="208" spans="1:7" ht="15" customHeight="1">
      <c r="A208" s="78" t="s">
        <v>287</v>
      </c>
      <c r="B208" s="68" t="str">
        <f>INDEX('2.CFR Structure'!B:B,MATCH(A208,'2.CFR Structure'!A:A,FALSE),1)</f>
        <v>L41</v>
      </c>
      <c r="C208" s="77">
        <v>47735</v>
      </c>
      <c r="D208" s="70" t="s">
        <v>633</v>
      </c>
      <c r="E208" s="94" t="s">
        <v>448</v>
      </c>
      <c r="G208" s="67"/>
    </row>
    <row r="209" spans="1:12" ht="15" customHeight="1">
      <c r="A209" s="68" t="s">
        <v>7</v>
      </c>
      <c r="B209" s="68" t="str">
        <f>INDEX('2.CFR Structure'!B:B,MATCH(A209,'2.CFR Structure'!A:A,FALSE),1)</f>
        <v>L40</v>
      </c>
      <c r="C209" s="69">
        <v>47740</v>
      </c>
      <c r="D209" s="70" t="s">
        <v>634</v>
      </c>
      <c r="E209" s="94" t="s">
        <v>448</v>
      </c>
      <c r="G209" s="67"/>
    </row>
    <row r="210" spans="1:12" ht="15" customHeight="1">
      <c r="A210" s="68" t="s">
        <v>275</v>
      </c>
      <c r="B210" s="68" t="str">
        <f>INDEX('2.CFR Structure'!B:B,MATCH(A210,'2.CFR Structure'!A:A,FALSE),1)</f>
        <v>L41</v>
      </c>
      <c r="C210" s="69">
        <v>47750</v>
      </c>
      <c r="D210" s="70" t="s">
        <v>635</v>
      </c>
      <c r="E210" s="94" t="s">
        <v>448</v>
      </c>
      <c r="G210" s="67"/>
    </row>
    <row r="211" spans="1:12" ht="15" customHeight="1">
      <c r="A211" s="68" t="s">
        <v>297</v>
      </c>
      <c r="B211" s="68" t="str">
        <f>INDEX('2.CFR Structure'!B:B,MATCH(A211,'2.CFR Structure'!A:A,FALSE),1)</f>
        <v>L41</v>
      </c>
      <c r="C211" s="69">
        <v>47780</v>
      </c>
      <c r="D211" s="79" t="s">
        <v>636</v>
      </c>
      <c r="E211" s="94" t="s">
        <v>448</v>
      </c>
      <c r="G211" s="67"/>
    </row>
    <row r="212" spans="1:12" ht="15" customHeight="1">
      <c r="A212" s="68" t="s">
        <v>7</v>
      </c>
      <c r="B212" s="68" t="str">
        <f>INDEX('2.CFR Structure'!B:B,MATCH(A212,'2.CFR Structure'!A:A,FALSE),1)</f>
        <v>L40</v>
      </c>
      <c r="C212" s="69">
        <v>47820</v>
      </c>
      <c r="D212" s="70" t="s">
        <v>637</v>
      </c>
      <c r="E212" s="94" t="s">
        <v>448</v>
      </c>
      <c r="G212" s="67"/>
    </row>
    <row r="213" spans="1:12" ht="15" customHeight="1">
      <c r="A213" s="68" t="s">
        <v>294</v>
      </c>
      <c r="B213" s="68" t="str">
        <f>INDEX('2.CFR Structure'!B:B,MATCH(A213,'2.CFR Structure'!A:A,FALSE),1)</f>
        <v>L41</v>
      </c>
      <c r="C213" s="69">
        <v>47840</v>
      </c>
      <c r="D213" s="70" t="s">
        <v>638</v>
      </c>
      <c r="E213" s="94" t="s">
        <v>448</v>
      </c>
      <c r="G213" s="67"/>
    </row>
    <row r="214" spans="1:12" ht="15" customHeight="1">
      <c r="A214" s="78" t="s">
        <v>340</v>
      </c>
      <c r="B214" s="68" t="str">
        <f>INDEX('2.CFR Structure'!B:B,MATCH(A214,'2.CFR Structure'!A:A,FALSE),1)</f>
        <v>L43</v>
      </c>
      <c r="C214" s="69">
        <v>47850</v>
      </c>
      <c r="D214" s="70" t="s">
        <v>639</v>
      </c>
      <c r="E214" s="94" t="s">
        <v>448</v>
      </c>
      <c r="G214" s="67"/>
    </row>
    <row r="215" spans="1:12" ht="15" customHeight="1">
      <c r="A215" s="68" t="s">
        <v>297</v>
      </c>
      <c r="B215" s="68" t="str">
        <f>INDEX('2.CFR Structure'!B:B,MATCH(A215,'2.CFR Structure'!A:A,FALSE),1)</f>
        <v>L41</v>
      </c>
      <c r="C215" s="69">
        <v>57040</v>
      </c>
      <c r="D215" s="70" t="s">
        <v>640</v>
      </c>
      <c r="E215" s="94" t="s">
        <v>448</v>
      </c>
      <c r="G215" s="67"/>
    </row>
    <row r="216" spans="1:12" ht="15" customHeight="1">
      <c r="A216" s="68" t="s">
        <v>175</v>
      </c>
      <c r="B216" s="68" t="str">
        <f>INDEX('2.CFR Structure'!B:B,MATCH(A216,'2.CFR Structure'!A:A,FALSE),1)</f>
        <v>L38</v>
      </c>
      <c r="C216" s="69">
        <v>60120</v>
      </c>
      <c r="D216" s="70" t="s">
        <v>641</v>
      </c>
      <c r="E216" s="94" t="s">
        <v>448</v>
      </c>
      <c r="G216" s="67"/>
    </row>
    <row r="217" spans="1:12" ht="15" customHeight="1">
      <c r="A217" s="68" t="s">
        <v>275</v>
      </c>
      <c r="B217" s="68" t="str">
        <f>INDEX('2.CFR Structure'!B:B,MATCH(A217,'2.CFR Structure'!A:A,FALSE),1)</f>
        <v>L41</v>
      </c>
      <c r="C217" s="69">
        <v>61840</v>
      </c>
      <c r="D217" s="70" t="s">
        <v>642</v>
      </c>
      <c r="E217" s="94" t="s">
        <v>448</v>
      </c>
      <c r="G217" s="67"/>
    </row>
    <row r="218" spans="1:12" ht="15" customHeight="1">
      <c r="A218" s="68" t="s">
        <v>16</v>
      </c>
      <c r="B218" s="68" t="str">
        <f>INDEX('2.CFR Structure'!B:B,MATCH(A218,'2.CFR Structure'!A:A,FALSE),1)</f>
        <v>L29</v>
      </c>
      <c r="C218" s="69">
        <v>73000</v>
      </c>
      <c r="D218" s="70" t="s">
        <v>643</v>
      </c>
      <c r="E218" s="96" t="s">
        <v>644</v>
      </c>
      <c r="G218" s="67"/>
    </row>
    <row r="219" spans="1:12" ht="15" customHeight="1">
      <c r="A219" s="68" t="s">
        <v>16</v>
      </c>
      <c r="B219" s="68" t="str">
        <f>INDEX('2.CFR Structure'!B:B,MATCH(A219,'2.CFR Structure'!A:A,FALSE),1)</f>
        <v>L29</v>
      </c>
      <c r="C219" s="69">
        <v>73002</v>
      </c>
      <c r="D219" s="70" t="s">
        <v>645</v>
      </c>
      <c r="E219" s="96" t="s">
        <v>644</v>
      </c>
      <c r="G219" s="67"/>
    </row>
    <row r="220" spans="1:12" ht="15" customHeight="1">
      <c r="A220" s="68" t="s">
        <v>61</v>
      </c>
      <c r="B220" s="68" t="str">
        <f>INDEX('2.CFR Structure'!B:B,MATCH(A220,'2.CFR Structure'!A:A,FALSE),1)</f>
        <v>L31</v>
      </c>
      <c r="C220" s="69">
        <v>73003</v>
      </c>
      <c r="D220" s="70" t="s">
        <v>646</v>
      </c>
      <c r="E220" s="96" t="s">
        <v>644</v>
      </c>
      <c r="G220" s="67"/>
      <c r="L220" s="54"/>
    </row>
    <row r="221" spans="1:12" ht="15" customHeight="1">
      <c r="A221" s="68" t="s">
        <v>51</v>
      </c>
      <c r="B221" s="68" t="str">
        <f>INDEX('2.CFR Structure'!B:B,MATCH(A221,'2.CFR Structure'!A:A,FALSE),1)</f>
        <v>L30</v>
      </c>
      <c r="C221" s="69">
        <v>73004</v>
      </c>
      <c r="D221" s="70" t="s">
        <v>647</v>
      </c>
      <c r="E221" s="96" t="s">
        <v>644</v>
      </c>
      <c r="G221" s="67"/>
    </row>
    <row r="222" spans="1:12" ht="15" customHeight="1">
      <c r="A222" s="68" t="s">
        <v>42</v>
      </c>
      <c r="B222" s="68" t="str">
        <f>INDEX('2.CFR Structure'!B:B,MATCH(A222,'2.CFR Structure'!A:A,FALSE),1)</f>
        <v>L30</v>
      </c>
      <c r="C222" s="69">
        <v>73007</v>
      </c>
      <c r="D222" s="70" t="s">
        <v>648</v>
      </c>
      <c r="E222" s="96" t="s">
        <v>644</v>
      </c>
      <c r="G222" s="67"/>
    </row>
    <row r="223" spans="1:12" ht="15" customHeight="1">
      <c r="A223" s="68" t="s">
        <v>33</v>
      </c>
      <c r="B223" s="68" t="str">
        <f>INDEX('2.CFR Structure'!B:B,MATCH(A223,'2.CFR Structure'!A:A,FALSE),1)</f>
        <v>L29</v>
      </c>
      <c r="C223" s="69">
        <v>73008</v>
      </c>
      <c r="D223" s="70" t="s">
        <v>649</v>
      </c>
      <c r="E223" s="96" t="s">
        <v>644</v>
      </c>
      <c r="G223" s="67"/>
    </row>
    <row r="224" spans="1:12" ht="15" customHeight="1">
      <c r="A224" s="68" t="s">
        <v>16</v>
      </c>
      <c r="B224" s="68" t="str">
        <f>INDEX('2.CFR Structure'!B:B,MATCH(A224,'2.CFR Structure'!A:A,FALSE),1)</f>
        <v>L29</v>
      </c>
      <c r="C224" s="69">
        <v>73011</v>
      </c>
      <c r="D224" s="70" t="s">
        <v>650</v>
      </c>
      <c r="E224" s="96" t="s">
        <v>644</v>
      </c>
      <c r="G224" s="67"/>
    </row>
    <row r="225" spans="1:7" ht="15" customHeight="1">
      <c r="A225" s="68" t="s">
        <v>16</v>
      </c>
      <c r="B225" s="68" t="str">
        <f>INDEX('2.CFR Structure'!B:B,MATCH(A225,'2.CFR Structure'!A:A,FALSE),1)</f>
        <v>L29</v>
      </c>
      <c r="C225" s="69">
        <v>73012</v>
      </c>
      <c r="D225" s="70" t="str">
        <f>UPPER("Excluded Pupil Funding Adjustment")</f>
        <v>EXCLUDED PUPIL FUNDING ADJUSTMENT</v>
      </c>
      <c r="E225" s="96" t="s">
        <v>644</v>
      </c>
      <c r="G225" s="67"/>
    </row>
    <row r="226" spans="1:7" ht="15" customHeight="1">
      <c r="A226" s="68" t="s">
        <v>39</v>
      </c>
      <c r="B226" s="68" t="str">
        <f>INDEX('2.CFR Structure'!B:B,MATCH(A226,'2.CFR Structure'!A:A,FALSE),1)</f>
        <v>L30</v>
      </c>
      <c r="C226" s="69">
        <v>73016</v>
      </c>
      <c r="D226" s="70" t="s">
        <v>651</v>
      </c>
      <c r="E226" s="96" t="s">
        <v>644</v>
      </c>
      <c r="G226" s="67"/>
    </row>
    <row r="227" spans="1:7" ht="15" customHeight="1">
      <c r="A227" s="68" t="s">
        <v>46</v>
      </c>
      <c r="B227" s="68" t="str">
        <f>INDEX('2.CFR Structure'!B:B,MATCH(A227,'2.CFR Structure'!A:A,FALSE),1)</f>
        <v>L30</v>
      </c>
      <c r="C227" s="77">
        <v>73023</v>
      </c>
      <c r="D227" s="70" t="s">
        <v>652</v>
      </c>
      <c r="E227" s="96" t="s">
        <v>644</v>
      </c>
      <c r="G227" s="67"/>
    </row>
    <row r="228" spans="1:7" ht="15" customHeight="1">
      <c r="A228" s="78" t="s">
        <v>51</v>
      </c>
      <c r="B228" s="68" t="str">
        <f>INDEX('2.CFR Structure'!B:B,MATCH(A228,'2.CFR Structure'!A:A,FALSE),1)</f>
        <v>L30</v>
      </c>
      <c r="C228" s="77">
        <v>73025</v>
      </c>
      <c r="D228" s="70" t="s">
        <v>653</v>
      </c>
      <c r="E228" s="96" t="s">
        <v>644</v>
      </c>
      <c r="G228" s="67"/>
    </row>
    <row r="229" spans="1:7" ht="15" customHeight="1">
      <c r="A229" s="78" t="s">
        <v>79</v>
      </c>
      <c r="B229" s="68" t="str">
        <f>INDEX('2.CFR Structure'!B:B,MATCH(A229,'2.CFR Structure'!A:A,FALSE),1)</f>
        <v>L31</v>
      </c>
      <c r="C229" s="77">
        <v>73026</v>
      </c>
      <c r="D229" s="70" t="s">
        <v>654</v>
      </c>
      <c r="E229" s="96" t="s">
        <v>644</v>
      </c>
      <c r="G229" s="67"/>
    </row>
    <row r="230" spans="1:7" ht="15" customHeight="1">
      <c r="A230" s="68" t="s">
        <v>83</v>
      </c>
      <c r="B230" s="68" t="str">
        <f>INDEX('2.CFR Structure'!B:B,MATCH(A230,'2.CFR Structure'!A:A,FALSE),1)</f>
        <v>L31</v>
      </c>
      <c r="C230" s="77">
        <v>73027</v>
      </c>
      <c r="D230" s="70" t="s">
        <v>655</v>
      </c>
      <c r="E230" s="96" t="s">
        <v>644</v>
      </c>
      <c r="G230" s="67"/>
    </row>
    <row r="231" spans="1:7" ht="15" customHeight="1">
      <c r="A231" s="68" t="s">
        <v>96</v>
      </c>
      <c r="B231" s="68" t="str">
        <f>INDEX('2.CFR Structure'!B:B,MATCH(A231,'2.CFR Structure'!A:A,FALSE),1)</f>
        <v>L31</v>
      </c>
      <c r="C231" s="69">
        <v>73029</v>
      </c>
      <c r="D231" s="70" t="s">
        <v>656</v>
      </c>
      <c r="E231" s="96" t="s">
        <v>644</v>
      </c>
      <c r="G231" s="67"/>
    </row>
    <row r="232" spans="1:7" ht="15" customHeight="1">
      <c r="A232" s="80" t="s">
        <v>100</v>
      </c>
      <c r="B232" s="68" t="str">
        <f>INDEX('2.CFR Structure'!B:B,MATCH(A232,'2.CFR Structure'!A:A,FALSE),1)</f>
        <v>L32</v>
      </c>
      <c r="C232" s="69">
        <v>73030</v>
      </c>
      <c r="D232" s="81" t="s">
        <v>657</v>
      </c>
      <c r="E232" s="96" t="s">
        <v>644</v>
      </c>
      <c r="G232" s="67"/>
    </row>
    <row r="233" spans="1:7" ht="15" customHeight="1">
      <c r="A233" s="68" t="s">
        <v>344</v>
      </c>
      <c r="B233" s="68" t="str">
        <f>INDEX('2.CFR Structure'!B:B,MATCH(A233,'2.CFR Structure'!A:A,FALSE),1)</f>
        <v>L59</v>
      </c>
      <c r="C233" s="69">
        <v>73031</v>
      </c>
      <c r="D233" s="70" t="s">
        <v>658</v>
      </c>
      <c r="E233" s="97" t="s">
        <v>659</v>
      </c>
      <c r="G233" s="67"/>
    </row>
    <row r="234" spans="1:7" ht="15" customHeight="1">
      <c r="A234" s="68" t="s">
        <v>46</v>
      </c>
      <c r="B234" s="68" t="str">
        <f>INDEX('[2]2.CFR Structure'!B:B,MATCH(A234,'[2]2.CFR Structure'!A:A,FALSE),1)</f>
        <v>L30</v>
      </c>
      <c r="C234" s="69">
        <v>73032</v>
      </c>
      <c r="D234" s="70" t="s">
        <v>660</v>
      </c>
      <c r="E234" s="96" t="s">
        <v>644</v>
      </c>
      <c r="G234" s="67"/>
    </row>
    <row r="235" spans="1:7" ht="15" customHeight="1">
      <c r="A235" s="68" t="s">
        <v>46</v>
      </c>
      <c r="B235" s="68" t="str">
        <f>INDEX('[2]2.CFR Structure'!B:B,MATCH(A235,'[2]2.CFR Structure'!A:A,FALSE),1)</f>
        <v>L30</v>
      </c>
      <c r="C235" s="69">
        <v>73033</v>
      </c>
      <c r="D235" s="70" t="s">
        <v>661</v>
      </c>
      <c r="E235" s="96" t="s">
        <v>644</v>
      </c>
      <c r="G235" s="67"/>
    </row>
    <row r="236" spans="1:7" ht="15" customHeight="1">
      <c r="A236" s="68" t="s">
        <v>344</v>
      </c>
      <c r="B236" s="68" t="str">
        <f>INDEX('2.CFR Structure'!B:B,MATCH(A236,'2.CFR Structure'!A:A,FALSE),1)</f>
        <v>L59</v>
      </c>
      <c r="C236" s="69">
        <v>73036</v>
      </c>
      <c r="D236" s="70" t="s">
        <v>662</v>
      </c>
      <c r="E236" s="97" t="s">
        <v>659</v>
      </c>
      <c r="G236" s="67"/>
    </row>
    <row r="237" spans="1:7" ht="15" customHeight="1">
      <c r="A237" s="68" t="s">
        <v>328</v>
      </c>
      <c r="B237" s="68" t="str">
        <f>INDEX('2.CFR Structure'!B:B,MATCH(A237,'2.CFR Structure'!A:A,FALSE),1)</f>
        <v>L41</v>
      </c>
      <c r="C237" s="69">
        <v>73047</v>
      </c>
      <c r="D237" s="70" t="s">
        <v>663</v>
      </c>
      <c r="E237" s="94" t="s">
        <v>448</v>
      </c>
      <c r="G237" s="67"/>
    </row>
    <row r="238" spans="1:7" ht="15" customHeight="1">
      <c r="A238" s="68" t="s">
        <v>344</v>
      </c>
      <c r="B238" s="68" t="str">
        <f>INDEX('2.CFR Structure'!B:B,MATCH(A238,'2.CFR Structure'!A:A,FALSE),1)</f>
        <v>L59</v>
      </c>
      <c r="C238" s="69">
        <v>73048</v>
      </c>
      <c r="D238" s="70" t="s">
        <v>664</v>
      </c>
      <c r="E238" s="97" t="s">
        <v>659</v>
      </c>
      <c r="G238" s="67"/>
    </row>
    <row r="239" spans="1:7" ht="15" customHeight="1">
      <c r="A239" s="68" t="s">
        <v>358</v>
      </c>
      <c r="B239" s="68" t="str">
        <f>INDEX('2.CFR Structure'!B:B,MATCH(A239,'2.CFR Structure'!A:A,FALSE),1)</f>
        <v>L60</v>
      </c>
      <c r="C239" s="69">
        <v>73049</v>
      </c>
      <c r="D239" s="70" t="s">
        <v>357</v>
      </c>
      <c r="E239" s="95" t="s">
        <v>591</v>
      </c>
      <c r="G239" s="67"/>
    </row>
    <row r="240" spans="1:7" ht="15" customHeight="1">
      <c r="A240" s="68" t="s">
        <v>14</v>
      </c>
      <c r="B240" s="68" t="str">
        <f>INDEX('2.CFR Structure'!B:B,MATCH(A240,'2.CFR Structure'!A:A,FALSE),1)</f>
        <v>L30</v>
      </c>
      <c r="C240" s="69">
        <v>73050</v>
      </c>
      <c r="D240" s="70" t="s">
        <v>35</v>
      </c>
      <c r="E240" s="96" t="s">
        <v>644</v>
      </c>
      <c r="G240" s="67"/>
    </row>
    <row r="241" spans="1:7" ht="15" customHeight="1">
      <c r="A241" s="68" t="s">
        <v>287</v>
      </c>
      <c r="B241" s="68" t="str">
        <f>INDEX('2.CFR Structure'!B:B,MATCH(A241,'2.CFR Structure'!A:A,FALSE),1)</f>
        <v>L41</v>
      </c>
      <c r="C241" s="69">
        <v>73051</v>
      </c>
      <c r="D241" s="70" t="str">
        <f>UPPER("Central Contingency De-Delegated Budget")</f>
        <v>CENTRAL CONTINGENCY DE-DELEGATED BUDGET</v>
      </c>
      <c r="E241" s="94" t="s">
        <v>448</v>
      </c>
      <c r="G241" s="67"/>
    </row>
    <row r="242" spans="1:7" ht="15" customHeight="1">
      <c r="A242" s="68" t="s">
        <v>202</v>
      </c>
      <c r="B242" s="68" t="str">
        <f>INDEX('2.CFR Structure'!B:B,MATCH(A242,'2.CFR Structure'!A:A,FALSE),1)</f>
        <v>L38</v>
      </c>
      <c r="C242" s="69">
        <v>73052</v>
      </c>
      <c r="D242" s="70" t="str">
        <f>UPPER("Teaching Staff Costs De-Delegated Budget")</f>
        <v>TEACHING STAFF COSTS DE-DELEGATED BUDGET</v>
      </c>
      <c r="E242" s="94" t="s">
        <v>448</v>
      </c>
      <c r="G242" s="67"/>
    </row>
    <row r="243" spans="1:7" ht="15" customHeight="1">
      <c r="A243" s="105" t="s">
        <v>16</v>
      </c>
      <c r="B243" s="68" t="str">
        <f>INDEX('2.CFR Structure'!B:B,MATCH(A243,'2.CFR Structure'!A:A,FALSE),1)</f>
        <v>L29</v>
      </c>
      <c r="C243" s="111">
        <v>73053</v>
      </c>
      <c r="D243" s="114" t="s">
        <v>665</v>
      </c>
      <c r="E243" s="96" t="s">
        <v>644</v>
      </c>
      <c r="G243" s="67"/>
    </row>
    <row r="244" spans="1:7" ht="15" customHeight="1">
      <c r="A244" s="105" t="s">
        <v>16</v>
      </c>
      <c r="B244" s="68" t="str">
        <f>INDEX('2.CFR Structure'!B:B,MATCH(A244,'2.CFR Structure'!A:A,FALSE),1)</f>
        <v>L29</v>
      </c>
      <c r="C244" s="111">
        <v>73054</v>
      </c>
      <c r="D244" s="114" t="s">
        <v>666</v>
      </c>
      <c r="E244" s="96" t="s">
        <v>644</v>
      </c>
      <c r="G244" s="67"/>
    </row>
    <row r="245" spans="1:7" ht="15" customHeight="1">
      <c r="A245" s="105" t="s">
        <v>16</v>
      </c>
      <c r="B245" s="68" t="str">
        <f>INDEX('2.CFR Structure'!B:B,MATCH(A245,'2.CFR Structure'!A:A,FALSE),1)</f>
        <v>L29</v>
      </c>
      <c r="C245" s="111">
        <v>73055</v>
      </c>
      <c r="D245" s="114" t="s">
        <v>667</v>
      </c>
      <c r="E245" s="96" t="s">
        <v>644</v>
      </c>
      <c r="G245" s="67"/>
    </row>
    <row r="246" spans="1:7" ht="15" customHeight="1">
      <c r="A246" s="105" t="s">
        <v>16</v>
      </c>
      <c r="B246" s="68" t="str">
        <f>INDEX('2.CFR Structure'!B:B,MATCH(A246,'2.CFR Structure'!A:A,FALSE),1)</f>
        <v>L29</v>
      </c>
      <c r="C246" s="111">
        <v>73057</v>
      </c>
      <c r="D246" s="114" t="s">
        <v>668</v>
      </c>
      <c r="E246" s="96" t="s">
        <v>644</v>
      </c>
      <c r="G246" s="67"/>
    </row>
    <row r="247" spans="1:7" ht="15" customHeight="1">
      <c r="A247" s="105" t="s">
        <v>16</v>
      </c>
      <c r="B247" s="68" t="str">
        <f>INDEX('2.CFR Structure'!B:B,MATCH(A247,'2.CFR Structure'!A:A,FALSE),1)</f>
        <v>L29</v>
      </c>
      <c r="C247" s="111">
        <v>73066</v>
      </c>
      <c r="D247" s="114" t="str">
        <f>UPPER("Mainstream Schools Additional Grant")</f>
        <v>MAINSTREAM SCHOOLS ADDITIONAL GRANT</v>
      </c>
      <c r="E247" s="96" t="s">
        <v>644</v>
      </c>
      <c r="G247" s="67"/>
    </row>
    <row r="248" spans="1:7" ht="15" customHeight="1">
      <c r="A248" s="68" t="s">
        <v>16</v>
      </c>
      <c r="B248" s="68" t="str">
        <f>INDEX('2.CFR Structure'!B:B,MATCH(A248,'2.CFR Structure'!A:A,FALSE),1)</f>
        <v>L29</v>
      </c>
      <c r="C248" s="69">
        <v>73067</v>
      </c>
      <c r="D248" s="70" t="str">
        <f>UPPER("School Rev Grants for Spec &amp; AP")</f>
        <v>SCHOOL REV GRANTS FOR SPEC &amp; AP</v>
      </c>
      <c r="E248" s="96" t="s">
        <v>644</v>
      </c>
      <c r="G248" s="67"/>
    </row>
    <row r="249" spans="1:7" ht="15" customHeight="1">
      <c r="A249" s="68" t="s">
        <v>16</v>
      </c>
      <c r="B249" s="68" t="str">
        <f>INDEX('2.CFR Structure'!B:B,MATCH(A249,'2.CFR Structure'!A:A,FALSE),1)</f>
        <v>L29</v>
      </c>
      <c r="C249" s="69">
        <v>73068</v>
      </c>
      <c r="D249" s="70" t="str">
        <f>UPPER("National Insurance Grant")</f>
        <v>NATIONAL INSURANCE GRANT</v>
      </c>
      <c r="E249" s="96" t="s">
        <v>644</v>
      </c>
      <c r="G249" s="67"/>
    </row>
    <row r="250" spans="1:7" ht="15" customHeight="1">
      <c r="A250" s="68" t="s">
        <v>16</v>
      </c>
      <c r="B250" s="68" t="str">
        <f>INDEX('2.CFR Structure'!B:B,MATCH(A250,'2.CFR Structure'!A:A,FALSE),1)</f>
        <v>L29</v>
      </c>
      <c r="C250" s="69">
        <v>73069</v>
      </c>
      <c r="D250" s="70" t="str">
        <f>UPPER("Inclusive mainstream fund")</f>
        <v>INCLUSIVE MAINSTREAM FUND</v>
      </c>
      <c r="E250" s="96" t="s">
        <v>644</v>
      </c>
      <c r="G250" s="67"/>
    </row>
    <row r="251" spans="1:7" ht="15" customHeight="1">
      <c r="A251" s="68" t="s">
        <v>198</v>
      </c>
      <c r="B251" s="68" t="str">
        <f>INDEX('2.CFR Structure'!B:B,MATCH(A251,'2.CFR Structure'!A:A,FALSE),1)</f>
        <v>L38</v>
      </c>
      <c r="C251" s="69">
        <v>73621</v>
      </c>
      <c r="D251" s="70" t="s">
        <v>669</v>
      </c>
      <c r="E251" s="94" t="s">
        <v>448</v>
      </c>
      <c r="G251" s="67"/>
    </row>
    <row r="252" spans="1:7" ht="15" customHeight="1">
      <c r="A252" s="68" t="s">
        <v>202</v>
      </c>
      <c r="B252" s="68" t="str">
        <f>INDEX('2.CFR Structure'!B:B,MATCH(A252,'2.CFR Structure'!A:A,FALSE),1)</f>
        <v>L38</v>
      </c>
      <c r="C252" s="69">
        <v>73622</v>
      </c>
      <c r="D252" s="70" t="s">
        <v>670</v>
      </c>
      <c r="E252" s="94" t="s">
        <v>448</v>
      </c>
      <c r="G252" s="67"/>
    </row>
    <row r="253" spans="1:7" ht="15" customHeight="1">
      <c r="A253" s="68" t="s">
        <v>208</v>
      </c>
      <c r="B253" s="68" t="str">
        <f>INDEX('2.CFR Structure'!B:B,MATCH(A253,'2.CFR Structure'!A:A,FALSE),1)</f>
        <v>L38</v>
      </c>
      <c r="C253" s="69">
        <v>73623</v>
      </c>
      <c r="D253" s="70" t="s">
        <v>671</v>
      </c>
      <c r="E253" s="94" t="s">
        <v>448</v>
      </c>
      <c r="G253" s="67"/>
    </row>
    <row r="254" spans="1:7" ht="15" customHeight="1">
      <c r="A254" s="68" t="s">
        <v>212</v>
      </c>
      <c r="B254" s="68" t="str">
        <f>INDEX('2.CFR Structure'!B:B,MATCH(A254,'2.CFR Structure'!A:A,FALSE),1)</f>
        <v>L39</v>
      </c>
      <c r="C254" s="69">
        <v>73624</v>
      </c>
      <c r="D254" s="70" t="s">
        <v>672</v>
      </c>
      <c r="E254" s="94" t="s">
        <v>448</v>
      </c>
      <c r="G254" s="67"/>
    </row>
    <row r="255" spans="1:7" ht="15" customHeight="1">
      <c r="A255" s="68" t="s">
        <v>217</v>
      </c>
      <c r="B255" s="68" t="str">
        <f>INDEX('2.CFR Structure'!B:B,MATCH(A255,'2.CFR Structure'!A:A,FALSE),1)</f>
        <v>L39</v>
      </c>
      <c r="C255" s="69">
        <v>73625</v>
      </c>
      <c r="D255" s="70" t="s">
        <v>673</v>
      </c>
      <c r="E255" s="94" t="s">
        <v>448</v>
      </c>
      <c r="G255" s="67"/>
    </row>
    <row r="256" spans="1:7" ht="15" customHeight="1">
      <c r="A256" s="68" t="s">
        <v>221</v>
      </c>
      <c r="B256" s="68" t="str">
        <f>INDEX('2.CFR Structure'!B:B,MATCH(A256,'2.CFR Structure'!A:A,FALSE),1)</f>
        <v>L39</v>
      </c>
      <c r="C256" s="69">
        <v>73626</v>
      </c>
      <c r="D256" s="70" t="s">
        <v>674</v>
      </c>
      <c r="E256" s="94" t="s">
        <v>448</v>
      </c>
      <c r="G256" s="67"/>
    </row>
    <row r="257" spans="1:7" ht="15" customHeight="1">
      <c r="A257" s="68" t="s">
        <v>297</v>
      </c>
      <c r="B257" s="68" t="str">
        <f>INDEX('2.CFR Structure'!B:B,MATCH(A257,'2.CFR Structure'!A:A,FALSE),1)</f>
        <v>L41</v>
      </c>
      <c r="C257" s="69">
        <v>73627</v>
      </c>
      <c r="D257" s="70" t="s">
        <v>675</v>
      </c>
      <c r="E257" s="94" t="s">
        <v>448</v>
      </c>
      <c r="G257" s="67"/>
    </row>
    <row r="258" spans="1:7" ht="15" customHeight="1">
      <c r="A258" s="68" t="s">
        <v>305</v>
      </c>
      <c r="B258" s="68" t="str">
        <f>INDEX('2.CFR Structure'!B:B,MATCH(A258,'2.CFR Structure'!A:A,FALSE),1)</f>
        <v>L41</v>
      </c>
      <c r="C258" s="69">
        <v>73628</v>
      </c>
      <c r="D258" s="70" t="s">
        <v>676</v>
      </c>
      <c r="E258" s="94" t="s">
        <v>448</v>
      </c>
      <c r="G258" s="67"/>
    </row>
    <row r="259" spans="1:7" ht="15" customHeight="1">
      <c r="A259" s="68" t="s">
        <v>310</v>
      </c>
      <c r="B259" s="68" t="str">
        <f>INDEX('2.CFR Structure'!B:B,MATCH(A259,'2.CFR Structure'!A:A,FALSE),1)</f>
        <v>L41</v>
      </c>
      <c r="C259" s="69">
        <v>73629</v>
      </c>
      <c r="D259" s="70" t="s">
        <v>677</v>
      </c>
      <c r="E259" s="94" t="s">
        <v>448</v>
      </c>
      <c r="G259" s="67"/>
    </row>
    <row r="260" spans="1:7" ht="15" customHeight="1">
      <c r="A260" s="68" t="s">
        <v>310</v>
      </c>
      <c r="B260" s="68" t="str">
        <f>INDEX('2.CFR Structure'!B:B,MATCH(A260,'2.CFR Structure'!A:A,FALSE),1)</f>
        <v>L41</v>
      </c>
      <c r="C260" s="69">
        <v>73630</v>
      </c>
      <c r="D260" s="70" t="str">
        <f>UPPER("Legal Services Internal Charge")</f>
        <v>LEGAL SERVICES INTERNAL CHARGE</v>
      </c>
      <c r="E260" s="94" t="s">
        <v>448</v>
      </c>
      <c r="G260" s="67"/>
    </row>
    <row r="261" spans="1:7" ht="15" customHeight="1">
      <c r="A261" s="68" t="s">
        <v>310</v>
      </c>
      <c r="B261" s="68" t="str">
        <f>INDEX('2.CFR Structure'!B:B,MATCH(A261,'2.CFR Structure'!A:A,FALSE),1)</f>
        <v>L41</v>
      </c>
      <c r="C261" s="69">
        <v>73631</v>
      </c>
      <c r="D261" s="70" t="str">
        <f>UPPER("Financial Services Internal Charge")</f>
        <v>FINANCIAL SERVICES INTERNAL CHARGE</v>
      </c>
      <c r="E261" s="94" t="s">
        <v>448</v>
      </c>
      <c r="G261" s="67"/>
    </row>
    <row r="262" spans="1:7" ht="15" customHeight="1">
      <c r="A262" s="68" t="s">
        <v>310</v>
      </c>
      <c r="B262" s="68" t="str">
        <f>INDEX('2.CFR Structure'!B:B,MATCH(A262,'2.CFR Structure'!A:A,FALSE),1)</f>
        <v>L41</v>
      </c>
      <c r="C262" s="69">
        <v>73632</v>
      </c>
      <c r="D262" s="70" t="str">
        <f>UPPER("BSC Services Internal Charge")</f>
        <v>BSC SERVICES INTERNAL CHARGE</v>
      </c>
      <c r="E262" s="94" t="s">
        <v>448</v>
      </c>
      <c r="G262" s="67"/>
    </row>
    <row r="263" spans="1:7" ht="15" customHeight="1">
      <c r="A263" s="68" t="s">
        <v>267</v>
      </c>
      <c r="B263" s="68" t="str">
        <f>INDEX('2.CFR Structure'!B:B,MATCH(A263,'2.CFR Structure'!A:A,FALSE),1)</f>
        <v>L41</v>
      </c>
      <c r="C263" s="69">
        <v>73633</v>
      </c>
      <c r="D263" s="70" t="str">
        <f>UPPER("ICT Services Internal Charge")</f>
        <v>ICT SERVICES INTERNAL CHARGE</v>
      </c>
      <c r="E263" s="94" t="s">
        <v>448</v>
      </c>
      <c r="G263" s="67"/>
    </row>
    <row r="264" spans="1:7" ht="15" customHeight="1">
      <c r="A264" s="68" t="s">
        <v>310</v>
      </c>
      <c r="B264" s="68" t="str">
        <f>INDEX('2.CFR Structure'!B:B,MATCH(A264,'2.CFR Structure'!A:A,FALSE),1)</f>
        <v>L41</v>
      </c>
      <c r="C264" s="69">
        <v>73634</v>
      </c>
      <c r="D264" s="70" t="str">
        <f>UPPER("Occupational Health &amp; Safety Internal Charge")</f>
        <v>OCCUPATIONAL HEALTH &amp; SAFETY INTERNAL CHARGE</v>
      </c>
      <c r="E264" s="94" t="s">
        <v>448</v>
      </c>
      <c r="G264" s="67"/>
    </row>
    <row r="265" spans="1:7" ht="15" customHeight="1">
      <c r="A265" s="68" t="s">
        <v>310</v>
      </c>
      <c r="B265" s="68" t="str">
        <f>INDEX('2.CFR Structure'!B:B,MATCH(A265,'2.CFR Structure'!A:A,FALSE),1)</f>
        <v>L41</v>
      </c>
      <c r="C265" s="69">
        <v>73635</v>
      </c>
      <c r="D265" s="70" t="str">
        <f>UPPER("Human Resources Internal Charge")</f>
        <v>HUMAN RESOURCES INTERNAL CHARGE</v>
      </c>
      <c r="E265" s="94" t="s">
        <v>448</v>
      </c>
      <c r="G265" s="67"/>
    </row>
    <row r="266" spans="1:7" ht="15" customHeight="1">
      <c r="A266" s="68" t="s">
        <v>237</v>
      </c>
      <c r="B266" s="68" t="str">
        <f>INDEX('2.CFR Structure'!B:B,MATCH(A266,'2.CFR Structure'!A:A,FALSE),1)</f>
        <v>L39</v>
      </c>
      <c r="C266" s="69">
        <v>73636</v>
      </c>
      <c r="D266" s="70" t="s">
        <v>678</v>
      </c>
      <c r="E266" s="94" t="s">
        <v>448</v>
      </c>
      <c r="G266" s="67"/>
    </row>
    <row r="267" spans="1:7" ht="15" customHeight="1">
      <c r="A267" s="68" t="s">
        <v>7</v>
      </c>
      <c r="B267" s="68" t="s">
        <v>8</v>
      </c>
      <c r="C267" s="69">
        <v>73639</v>
      </c>
      <c r="D267" s="70" t="s">
        <v>679</v>
      </c>
      <c r="E267" s="94" t="s">
        <v>448</v>
      </c>
      <c r="G267" s="67"/>
    </row>
    <row r="268" spans="1:7" ht="15" customHeight="1">
      <c r="A268" s="68" t="s">
        <v>7</v>
      </c>
      <c r="B268" s="68" t="str">
        <f>INDEX('2.CFR Structure'!B:B,MATCH(A268,'2.CFR Structure'!A:A,FALSE),1)</f>
        <v>L40</v>
      </c>
      <c r="C268" s="69">
        <v>73650</v>
      </c>
      <c r="D268" s="70" t="s">
        <v>680</v>
      </c>
      <c r="E268" s="94" t="s">
        <v>448</v>
      </c>
      <c r="G268" s="67"/>
    </row>
    <row r="269" spans="1:7" ht="15" customHeight="1">
      <c r="A269" s="78" t="s">
        <v>331</v>
      </c>
      <c r="B269" s="68" t="str">
        <f>INDEX('2.CFR Structure'!B:B,MATCH(A269,'2.CFR Structure'!A:A,FALSE),1)</f>
        <v>L42</v>
      </c>
      <c r="C269" s="69">
        <v>75500</v>
      </c>
      <c r="D269" s="70" t="s">
        <v>681</v>
      </c>
      <c r="E269" s="94" t="s">
        <v>448</v>
      </c>
      <c r="G269" s="67"/>
    </row>
    <row r="270" spans="1:7" ht="15" customHeight="1">
      <c r="A270" s="68" t="s">
        <v>354</v>
      </c>
      <c r="B270" s="68" t="str">
        <f>INDEX('2.CFR Structure'!B:B,MATCH(A270,'2.CFR Structure'!A:A,FALSE),1)</f>
        <v>L59</v>
      </c>
      <c r="C270" s="69">
        <v>79101</v>
      </c>
      <c r="D270" s="70" t="s">
        <v>682</v>
      </c>
      <c r="E270" s="97" t="s">
        <v>659</v>
      </c>
      <c r="G270" s="67"/>
    </row>
    <row r="271" spans="1:7" ht="15" customHeight="1">
      <c r="A271" s="68" t="s">
        <v>42</v>
      </c>
      <c r="B271" s="68" t="str">
        <f>INDEX('2.CFR Structure'!B:B,MATCH(A271,'2.CFR Structure'!A:A,FALSE),1)</f>
        <v>L30</v>
      </c>
      <c r="C271" s="69">
        <v>80001</v>
      </c>
      <c r="D271" s="70" t="s">
        <v>683</v>
      </c>
      <c r="E271" s="96" t="s">
        <v>644</v>
      </c>
      <c r="G271" s="67"/>
    </row>
    <row r="272" spans="1:7" ht="15" customHeight="1">
      <c r="A272" s="68" t="s">
        <v>46</v>
      </c>
      <c r="B272" s="68" t="str">
        <f>INDEX('2.CFR Structure'!B:B,MATCH(A272,'2.CFR Structure'!A:A,FALSE),1)</f>
        <v>L30</v>
      </c>
      <c r="C272" s="69">
        <v>80006</v>
      </c>
      <c r="D272" s="70" t="s">
        <v>684</v>
      </c>
      <c r="E272" s="96" t="s">
        <v>644</v>
      </c>
      <c r="G272" s="67"/>
    </row>
    <row r="273" spans="1:7" ht="15" customHeight="1">
      <c r="A273" s="68" t="s">
        <v>96</v>
      </c>
      <c r="B273" s="68" t="str">
        <f>INDEX('2.CFR Structure'!B:B,MATCH(A273,'2.CFR Structure'!A:A,FALSE),1)</f>
        <v>L31</v>
      </c>
      <c r="C273" s="69">
        <v>80007</v>
      </c>
      <c r="D273" s="70" t="s">
        <v>685</v>
      </c>
      <c r="E273" s="96" t="s">
        <v>644</v>
      </c>
      <c r="G273" s="67"/>
    </row>
    <row r="274" spans="1:7" ht="15" customHeight="1">
      <c r="A274" s="78" t="s">
        <v>51</v>
      </c>
      <c r="B274" s="68" t="str">
        <f>INDEX('2.CFR Structure'!B:B,MATCH(A274,'2.CFR Structure'!A:A,FALSE),1)</f>
        <v>L30</v>
      </c>
      <c r="C274" s="69">
        <v>80907</v>
      </c>
      <c r="D274" s="70" t="s">
        <v>686</v>
      </c>
      <c r="E274" s="96" t="s">
        <v>644</v>
      </c>
      <c r="G274" s="67"/>
    </row>
    <row r="275" spans="1:7" ht="15" customHeight="1">
      <c r="A275" s="68" t="s">
        <v>351</v>
      </c>
      <c r="B275" s="68" t="str">
        <f>INDEX('2.CFR Structure'!B:B,MATCH(A275,'2.CFR Structure'!A:A,FALSE),1)</f>
        <v>L59</v>
      </c>
      <c r="C275" s="69">
        <v>80908</v>
      </c>
      <c r="D275" s="70" t="s">
        <v>687</v>
      </c>
      <c r="E275" s="97" t="s">
        <v>659</v>
      </c>
      <c r="G275" s="67"/>
    </row>
    <row r="276" spans="1:7" ht="15" customHeight="1">
      <c r="A276" s="68" t="s">
        <v>79</v>
      </c>
      <c r="B276" s="68" t="str">
        <f>INDEX('2.CFR Structure'!B:B,MATCH(A276,'2.CFR Structure'!A:A,FALSE),1)</f>
        <v>L31</v>
      </c>
      <c r="C276" s="69">
        <v>81101</v>
      </c>
      <c r="D276" s="70" t="s">
        <v>688</v>
      </c>
      <c r="E276" s="96" t="s">
        <v>644</v>
      </c>
      <c r="G276" s="67"/>
    </row>
    <row r="277" spans="1:7" ht="15" customHeight="1">
      <c r="A277" s="68" t="s">
        <v>14</v>
      </c>
      <c r="B277" s="68" t="str">
        <f>INDEX('2.CFR Structure'!B:B,MATCH(A277,'2.CFR Structure'!A:A,FALSE),1)</f>
        <v>L30</v>
      </c>
      <c r="C277" s="69">
        <v>81200</v>
      </c>
      <c r="D277" s="70" t="s">
        <v>689</v>
      </c>
      <c r="E277" s="96" t="s">
        <v>644</v>
      </c>
      <c r="G277" s="67"/>
    </row>
    <row r="278" spans="1:7" ht="15" customHeight="1">
      <c r="A278" s="68" t="s">
        <v>93</v>
      </c>
      <c r="B278" s="68" t="str">
        <f>INDEX('2.CFR Structure'!B:B,MATCH(A278,'2.CFR Structure'!A:A,FALSE),1)</f>
        <v>L31</v>
      </c>
      <c r="C278" s="69">
        <v>81304</v>
      </c>
      <c r="D278" s="70" t="s">
        <v>690</v>
      </c>
      <c r="E278" s="96" t="s">
        <v>644</v>
      </c>
      <c r="G278" s="67"/>
    </row>
    <row r="279" spans="1:7" ht="15" customHeight="1">
      <c r="A279" s="68" t="s">
        <v>89</v>
      </c>
      <c r="B279" s="68" t="str">
        <f>INDEX('2.CFR Structure'!B:B,MATCH(A279,'2.CFR Structure'!A:A,FALSE),1)</f>
        <v>L31</v>
      </c>
      <c r="C279" s="69">
        <v>81305</v>
      </c>
      <c r="D279" s="70" t="s">
        <v>691</v>
      </c>
      <c r="E279" s="96" t="s">
        <v>644</v>
      </c>
      <c r="G279" s="67"/>
    </row>
    <row r="280" spans="1:7" ht="15" customHeight="1">
      <c r="A280" s="68" t="s">
        <v>344</v>
      </c>
      <c r="B280" s="68" t="str">
        <f>INDEX('2.CFR Structure'!B:B,MATCH(A280,'2.CFR Structure'!A:A,FALSE),1)</f>
        <v>L59</v>
      </c>
      <c r="C280" s="69">
        <v>81306</v>
      </c>
      <c r="D280" s="70" t="s">
        <v>692</v>
      </c>
      <c r="E280" s="97" t="s">
        <v>659</v>
      </c>
      <c r="G280" s="67"/>
    </row>
    <row r="281" spans="1:7" ht="15" customHeight="1">
      <c r="A281" s="68" t="s">
        <v>61</v>
      </c>
      <c r="B281" s="68" t="str">
        <f>INDEX('2.CFR Structure'!B:B,MATCH(A281,'2.CFR Structure'!A:A,FALSE),1)</f>
        <v>L31</v>
      </c>
      <c r="C281" s="69">
        <v>81309</v>
      </c>
      <c r="D281" s="70" t="s">
        <v>693</v>
      </c>
      <c r="E281" s="96" t="s">
        <v>644</v>
      </c>
      <c r="G281" s="67"/>
    </row>
    <row r="282" spans="1:7" ht="15" customHeight="1">
      <c r="A282" s="68" t="s">
        <v>89</v>
      </c>
      <c r="B282" s="68" t="str">
        <f>INDEX('2.CFR Structure'!B:B,MATCH(A282,'2.CFR Structure'!A:A,FALSE),1)</f>
        <v>L31</v>
      </c>
      <c r="C282" s="69">
        <v>81315</v>
      </c>
      <c r="D282" s="70" t="s">
        <v>694</v>
      </c>
      <c r="E282" s="96" t="s">
        <v>644</v>
      </c>
      <c r="G282" s="67"/>
    </row>
    <row r="283" spans="1:7" ht="15" customHeight="1">
      <c r="A283" s="68" t="s">
        <v>61</v>
      </c>
      <c r="B283" s="68" t="str">
        <f>INDEX('2.CFR Structure'!B:B,MATCH(A283,'2.CFR Structure'!A:A,FALSE),1)</f>
        <v>L31</v>
      </c>
      <c r="C283" s="69">
        <v>81317</v>
      </c>
      <c r="D283" s="70" t="s">
        <v>695</v>
      </c>
      <c r="E283" s="96" t="s">
        <v>644</v>
      </c>
      <c r="G283" s="67"/>
    </row>
    <row r="284" spans="1:7" ht="15" customHeight="1">
      <c r="A284" s="68" t="s">
        <v>83</v>
      </c>
      <c r="B284" s="68" t="str">
        <f>INDEX('2.CFR Structure'!B:B,MATCH(A284,'2.CFR Structure'!A:A,FALSE),1)</f>
        <v>L31</v>
      </c>
      <c r="C284" s="69">
        <v>81409</v>
      </c>
      <c r="D284" s="70" t="s">
        <v>696</v>
      </c>
      <c r="E284" s="96" t="s">
        <v>644</v>
      </c>
      <c r="G284" s="67"/>
    </row>
    <row r="285" spans="1:7" ht="15" customHeight="1">
      <c r="A285" s="68" t="s">
        <v>51</v>
      </c>
      <c r="B285" s="68" t="str">
        <f>INDEX('2.CFR Structure'!B:B,MATCH(A285,'2.CFR Structure'!A:A,FALSE),1)</f>
        <v>L30</v>
      </c>
      <c r="C285" s="69">
        <v>81412</v>
      </c>
      <c r="D285" s="70" t="s">
        <v>697</v>
      </c>
      <c r="E285" s="96" t="s">
        <v>644</v>
      </c>
      <c r="G285" s="67"/>
    </row>
    <row r="286" spans="1:7" ht="15" customHeight="1">
      <c r="A286" s="68" t="s">
        <v>76</v>
      </c>
      <c r="B286" s="68" t="str">
        <f>INDEX('2.CFR Structure'!B:B,MATCH(A286,'2.CFR Structure'!A:A,FALSE),1)</f>
        <v>L31</v>
      </c>
      <c r="C286" s="69">
        <v>82000</v>
      </c>
      <c r="D286" s="70" t="s">
        <v>698</v>
      </c>
      <c r="E286" s="96" t="s">
        <v>644</v>
      </c>
      <c r="G286" s="67"/>
    </row>
    <row r="287" spans="1:7" ht="15" customHeight="1">
      <c r="A287" s="68" t="s">
        <v>61</v>
      </c>
      <c r="B287" s="68" t="str">
        <f>INDEX('2.CFR Structure'!B:B,MATCH(A287,'2.CFR Structure'!A:A,FALSE),1)</f>
        <v>L31</v>
      </c>
      <c r="C287" s="69">
        <v>82005</v>
      </c>
      <c r="D287" s="70" t="s">
        <v>699</v>
      </c>
      <c r="E287" s="96" t="s">
        <v>644</v>
      </c>
      <c r="G287" s="67"/>
    </row>
    <row r="288" spans="1:7" ht="15" customHeight="1">
      <c r="A288" s="78" t="s">
        <v>61</v>
      </c>
      <c r="B288" s="68" t="str">
        <f>INDEX('2.CFR Structure'!B:B,MATCH(A288,'2.CFR Structure'!A:A,FALSE),1)</f>
        <v>L31</v>
      </c>
      <c r="C288" s="69">
        <v>82300</v>
      </c>
      <c r="D288" s="70" t="s">
        <v>700</v>
      </c>
      <c r="E288" s="96" t="s">
        <v>644</v>
      </c>
      <c r="G288" s="67"/>
    </row>
    <row r="289" spans="1:7" ht="15" customHeight="1">
      <c r="A289" s="78" t="s">
        <v>57</v>
      </c>
      <c r="B289" s="68" t="str">
        <f>INDEX('2.CFR Structure'!B:B,MATCH(A289,'2.CFR Structure'!A:A,FALSE),1)</f>
        <v>L31</v>
      </c>
      <c r="C289" s="69">
        <v>82306</v>
      </c>
      <c r="D289" s="70" t="s">
        <v>701</v>
      </c>
      <c r="E289" s="96" t="s">
        <v>644</v>
      </c>
      <c r="G289" s="67"/>
    </row>
    <row r="290" spans="1:7" ht="15" customHeight="1">
      <c r="A290" s="71" t="s">
        <v>61</v>
      </c>
      <c r="B290" s="68" t="str">
        <f>INDEX('2.CFR Structure'!B:B,MATCH(A290,'2.CFR Structure'!A:A,FALSE),1)</f>
        <v>L31</v>
      </c>
      <c r="C290" s="72">
        <v>82312</v>
      </c>
      <c r="D290" s="70" t="s">
        <v>702</v>
      </c>
      <c r="E290" s="96" t="s">
        <v>644</v>
      </c>
      <c r="G290" s="67"/>
    </row>
    <row r="291" spans="1:7" ht="15" customHeight="1">
      <c r="A291" s="71" t="s">
        <v>61</v>
      </c>
      <c r="B291" s="68" t="str">
        <f>INDEX('2.CFR Structure'!B:B,MATCH(A291,'2.CFR Structure'!A:A,FALSE),1)</f>
        <v>L31</v>
      </c>
      <c r="C291" s="72">
        <v>82330</v>
      </c>
      <c r="D291" s="70" t="s">
        <v>703</v>
      </c>
      <c r="E291" s="96" t="s">
        <v>644</v>
      </c>
      <c r="G291" s="67"/>
    </row>
    <row r="292" spans="1:7" ht="15" customHeight="1">
      <c r="A292" s="120" t="s">
        <v>61</v>
      </c>
      <c r="B292" s="68" t="str">
        <f>INDEX('2.CFR Structure'!B:B,MATCH(A292,'2.CFR Structure'!A:A,FALSE),1)</f>
        <v>L31</v>
      </c>
      <c r="C292" s="72">
        <v>82400</v>
      </c>
      <c r="D292" s="70" t="s">
        <v>704</v>
      </c>
      <c r="E292" s="96" t="s">
        <v>644</v>
      </c>
      <c r="G292" s="67"/>
    </row>
    <row r="293" spans="1:7" ht="15" customHeight="1">
      <c r="A293" s="68" t="s">
        <v>61</v>
      </c>
      <c r="B293" s="68" t="str">
        <f>INDEX('2.CFR Structure'!B:B,MATCH(A293,'2.CFR Structure'!A:A,FALSE),1)</f>
        <v>L31</v>
      </c>
      <c r="C293" s="72">
        <v>82538</v>
      </c>
      <c r="D293" s="70" t="s">
        <v>705</v>
      </c>
      <c r="E293" s="96" t="s">
        <v>644</v>
      </c>
      <c r="G293" s="67"/>
    </row>
    <row r="294" spans="1:7" ht="15" customHeight="1">
      <c r="A294" s="68" t="s">
        <v>61</v>
      </c>
      <c r="B294" s="68" t="str">
        <f>INDEX('2.CFR Structure'!B:B,MATCH(A294,'2.CFR Structure'!A:A,FALSE),1)</f>
        <v>L31</v>
      </c>
      <c r="C294" s="72">
        <v>82700</v>
      </c>
      <c r="D294" s="70" t="s">
        <v>706</v>
      </c>
      <c r="E294" s="96" t="s">
        <v>644</v>
      </c>
      <c r="G294" s="67"/>
    </row>
    <row r="295" spans="1:7" ht="15" customHeight="1">
      <c r="A295" s="68" t="s">
        <v>61</v>
      </c>
      <c r="B295" s="68" t="str">
        <f>INDEX('2.CFR Structure'!B:B,MATCH(A295,'2.CFR Structure'!A:A,FALSE),1)</f>
        <v>L31</v>
      </c>
      <c r="C295" s="72">
        <v>82711</v>
      </c>
      <c r="D295" s="70" t="s">
        <v>707</v>
      </c>
      <c r="E295" s="96" t="s">
        <v>644</v>
      </c>
      <c r="G295" s="67"/>
    </row>
    <row r="296" spans="1:7" ht="15" customHeight="1">
      <c r="A296" s="68" t="s">
        <v>61</v>
      </c>
      <c r="B296" s="68" t="str">
        <f>INDEX('2.CFR Structure'!B:B,MATCH(A296,'2.CFR Structure'!A:A,FALSE),1)</f>
        <v>L31</v>
      </c>
      <c r="C296" s="72">
        <v>82714</v>
      </c>
      <c r="D296" s="70" t="s">
        <v>708</v>
      </c>
      <c r="E296" s="96" t="s">
        <v>644</v>
      </c>
      <c r="G296" s="67"/>
    </row>
    <row r="297" spans="1:7" ht="15" customHeight="1">
      <c r="A297" s="68" t="s">
        <v>105</v>
      </c>
      <c r="B297" s="68" t="str">
        <f>INDEX('2.CFR Structure'!B:B,MATCH(A297,'2.CFR Structure'!A:A,FALSE),1)</f>
        <v>L32</v>
      </c>
      <c r="C297" s="72">
        <v>82716</v>
      </c>
      <c r="D297" s="70" t="s">
        <v>709</v>
      </c>
      <c r="E297" s="96" t="s">
        <v>644</v>
      </c>
      <c r="G297" s="67"/>
    </row>
    <row r="298" spans="1:7" ht="15" customHeight="1">
      <c r="A298" s="68" t="s">
        <v>100</v>
      </c>
      <c r="B298" s="68" t="str">
        <f>INDEX('2.CFR Structure'!B:B,MATCH(A298,'2.CFR Structure'!A:A,FALSE),1)</f>
        <v>L32</v>
      </c>
      <c r="C298" s="72">
        <v>82717</v>
      </c>
      <c r="D298" s="70" t="s">
        <v>710</v>
      </c>
      <c r="E298" s="96" t="s">
        <v>644</v>
      </c>
      <c r="G298" s="67"/>
    </row>
    <row r="299" spans="1:7" ht="15" customHeight="1">
      <c r="A299" s="68" t="s">
        <v>61</v>
      </c>
      <c r="B299" s="68" t="str">
        <f>INDEX('2.CFR Structure'!B:B,MATCH(A299,'2.CFR Structure'!A:A,FALSE),1)</f>
        <v>L31</v>
      </c>
      <c r="C299" s="72">
        <v>83003</v>
      </c>
      <c r="D299" s="70" t="s">
        <v>711</v>
      </c>
      <c r="E299" s="96" t="s">
        <v>644</v>
      </c>
      <c r="G299" s="67"/>
    </row>
    <row r="300" spans="1:7" ht="15" customHeight="1">
      <c r="A300" s="68" t="s">
        <v>83</v>
      </c>
      <c r="B300" s="68" t="str">
        <f>INDEX('2.CFR Structure'!B:B,MATCH(A300,'2.CFR Structure'!A:A,FALSE),1)</f>
        <v>L31</v>
      </c>
      <c r="C300" s="72">
        <v>84010</v>
      </c>
      <c r="D300" s="84" t="s">
        <v>712</v>
      </c>
      <c r="E300" s="96" t="s">
        <v>644</v>
      </c>
      <c r="G300" s="67"/>
    </row>
    <row r="301" spans="1:7" ht="15" customHeight="1">
      <c r="A301" s="68" t="s">
        <v>83</v>
      </c>
      <c r="B301" s="68" t="str">
        <f>INDEX('2.CFR Structure'!B:B,MATCH(A301,'2.CFR Structure'!A:A,FALSE),1)</f>
        <v>L31</v>
      </c>
      <c r="C301" s="72">
        <v>84011</v>
      </c>
      <c r="D301" s="70" t="s">
        <v>713</v>
      </c>
      <c r="E301" s="96" t="s">
        <v>644</v>
      </c>
      <c r="G301" s="67"/>
    </row>
    <row r="302" spans="1:7" ht="15" customHeight="1">
      <c r="A302" s="85"/>
      <c r="B302" s="68"/>
      <c r="C302" s="86" t="s">
        <v>714</v>
      </c>
      <c r="D302" s="70" t="s">
        <v>715</v>
      </c>
      <c r="E302" s="98" t="s">
        <v>716</v>
      </c>
      <c r="G302" s="67"/>
    </row>
    <row r="303" spans="1:7" ht="15" customHeight="1">
      <c r="A303" s="85"/>
      <c r="B303" s="68"/>
      <c r="C303" s="86" t="s">
        <v>717</v>
      </c>
      <c r="D303" s="84" t="s">
        <v>718</v>
      </c>
      <c r="E303" s="98" t="s">
        <v>716</v>
      </c>
      <c r="G303" s="67"/>
    </row>
    <row r="304" spans="1:7" ht="15" customHeight="1">
      <c r="A304" s="85"/>
      <c r="B304" s="68"/>
      <c r="C304" s="86" t="s">
        <v>719</v>
      </c>
      <c r="D304" s="70" t="s">
        <v>720</v>
      </c>
      <c r="E304" s="98" t="s">
        <v>716</v>
      </c>
      <c r="G304" s="67"/>
    </row>
    <row r="305" spans="1:8" ht="15" customHeight="1">
      <c r="A305" s="82"/>
      <c r="B305" s="82"/>
      <c r="D305" s="87"/>
      <c r="E305" s="66"/>
      <c r="G305" s="67"/>
    </row>
    <row r="306" spans="1:8" ht="15" customHeight="1">
      <c r="D306" s="115" t="s">
        <v>721</v>
      </c>
      <c r="G306" s="67"/>
    </row>
    <row r="307" spans="1:8" ht="15" customHeight="1">
      <c r="G307" s="67"/>
    </row>
    <row r="308" spans="1:8" ht="15" customHeight="1">
      <c r="G308" s="67"/>
    </row>
    <row r="309" spans="1:8" ht="8.25" customHeight="1">
      <c r="G309" s="67"/>
    </row>
    <row r="310" spans="1:8">
      <c r="G310" s="67"/>
      <c r="H310" s="88"/>
    </row>
    <row r="311" spans="1:8" ht="8.25" customHeight="1">
      <c r="G311" s="67"/>
    </row>
    <row r="312" spans="1:8">
      <c r="G312" s="67"/>
    </row>
    <row r="313" spans="1:8">
      <c r="G313" s="67"/>
    </row>
    <row r="314" spans="1:8">
      <c r="G314" s="67"/>
    </row>
    <row r="315" spans="1:8">
      <c r="G315" s="67"/>
    </row>
    <row r="316" spans="1:8">
      <c r="G316" s="67"/>
    </row>
    <row r="317" spans="1:8">
      <c r="G317" s="67"/>
    </row>
    <row r="320" spans="1:8" ht="15" customHeight="1"/>
    <row r="321" ht="28.5" customHeight="1"/>
    <row r="322" ht="28.5" customHeight="1"/>
    <row r="323" ht="28.5" customHeight="1"/>
  </sheetData>
  <autoFilter ref="A1:E304" xr:uid="{00000000-0009-0000-0000-000004000000}"/>
  <sortState xmlns:xlrd2="http://schemas.microsoft.com/office/spreadsheetml/2017/richdata2" ref="A9:E291">
    <sortCondition ref="C9:C291"/>
  </sortState>
  <pageMargins left="0.74803149606299213" right="0.35433070866141736" top="3.937007874015748E-2" bottom="0.39370078740157483" header="0.23622047244094491" footer="0.19685039370078741"/>
  <pageSetup paperSize="9" scale="68" fitToHeight="6" orientation="portrait" horizontalDpi="4294967292" r:id="rId1"/>
  <headerFooter alignWithMargins="0">
    <oddHeader>&amp;L&amp;"Calibri"&amp;10&amp;K000000 Official - Financial&amp;1#_x000D_</oddHeader>
    <oddFooter>&amp;L&amp;F&amp;C&amp;P of &amp;N&amp;R&amp;A</oddFooter>
  </headerFooter>
  <drawing r:id="rId2"/>
  <legacyDrawing r:id="rId3"/>
  <controls>
    <mc:AlternateContent xmlns:mc="http://schemas.openxmlformats.org/markup-compatibility/2006">
      <mc:Choice Requires="x14">
        <control shapeId="11265" r:id="rId4" name="ImportFromFMSButton">
          <controlPr print="0" autoLin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3</xdr:col>
                <xdr:colOff>1409700</xdr:colOff>
                <xdr:row>0</xdr:row>
                <xdr:rowOff>0</xdr:rowOff>
              </to>
            </anchor>
          </controlPr>
        </control>
      </mc:Choice>
      <mc:Fallback>
        <control shapeId="11265" r:id="rId4" name="ImportFromFMSButton"/>
      </mc:Fallback>
    </mc:AlternateContent>
    <mc:AlternateContent xmlns:mc="http://schemas.openxmlformats.org/markup-compatibility/2006">
      <mc:Choice Requires="x14">
        <control shapeId="11266" r:id="rId6" name="ValidateButton">
          <controlPr print="0" autoLine="0" autoPict="0" r:id="rId7">
            <anchor moveWithCells="1" sizeWithCells="1">
              <from>
                <xdr:col>3</xdr:col>
                <xdr:colOff>1609725</xdr:colOff>
                <xdr:row>0</xdr:row>
                <xdr:rowOff>0</xdr:rowOff>
              </from>
              <to>
                <xdr:col>3</xdr:col>
                <xdr:colOff>4905375</xdr:colOff>
                <xdr:row>0</xdr:row>
                <xdr:rowOff>0</xdr:rowOff>
              </to>
            </anchor>
          </controlPr>
        </control>
      </mc:Choice>
      <mc:Fallback>
        <control shapeId="11266" r:id="rId6" name="ValidateButton"/>
      </mc:Fallback>
    </mc:AlternateContent>
    <mc:AlternateContent xmlns:mc="http://schemas.openxmlformats.org/markup-compatibility/2006">
      <mc:Choice Requires="x14">
        <control shapeId="11267" r:id="rId8" name="ClearImportButton">
          <controlPr print="0" autoLine="0" autoPict="0" r:id="rId9">
            <anchor moveWithCells="1" sizeWithCells="1">
              <from>
                <xdr:col>3</xdr:col>
                <xdr:colOff>5095875</xdr:colOff>
                <xdr:row>0</xdr:row>
                <xdr:rowOff>0</xdr:rowOff>
              </from>
              <to>
                <xdr:col>4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1267" r:id="rId8" name="ClearImportButton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ncial_x0020_Year xmlns="07cb0ae7-4148-4484-a5b9-1e8e812e7102" xsi:nil="true"/>
    <Month xmlns="07cb0ae7-4148-4484-a5b9-1e8e812e7102" xsi:nil="true"/>
    <Closedown xmlns="fb987fa5-fcff-4848-96d6-8f23839f51e0" xsi:nil="true"/>
    <FSO xmlns="07cb0ae7-4148-4484-a5b9-1e8e812e7102">
      <UserInfo>
        <DisplayName/>
        <AccountId xsi:nil="true"/>
        <AccountType/>
      </UserInfo>
    </FSO>
    <Budgets_x0020_and_x0020_DSG xmlns="fb987fa5-fcff-4848-96d6-8f23839f51e0" xsi:nil="true"/>
    <School_x0020_Name xmlns="fb987fa5-fcff-4848-96d6-8f23839f51e0" xsi:nil="true"/>
    <School_x0020_Type_x0020_4 xmlns="fb987fa5-fcff-4848-96d6-8f23839f51e0" xsi:nil="true"/>
    <School_x0020_Type_x0020_3 xmlns="fb987fa5-fcff-4848-96d6-8f23839f51e0" xsi:nil="true"/>
    <School_x0020_Type_x0020_2 xmlns="fb987fa5-fcff-4848-96d6-8f23839f51e0" xsi:nil="true"/>
    <Academy_x0020_Conversions xmlns="fb987fa5-fcff-4848-96d6-8f23839f51e0" xsi:nil="true"/>
    <Recoupment xmlns="fb987fa5-fcff-4848-96d6-8f23839f51e0" xsi:nil="true"/>
    <School_x0020_Type_x0020_1 xmlns="fb987fa5-fcff-4848-96d6-8f23839f51e0" xsi:nil="true"/>
    <Returns xmlns="fb987fa5-fcff-4848-96d6-8f23839f51e0" xsi:nil="true"/>
    <SharedWithUsers xmlns="fb987fa5-fcff-4848-96d6-8f23839f51e0">
      <UserInfo>
        <DisplayName>BRETNALL, Jacqueline</DisplayName>
        <AccountId>46</AccountId>
        <AccountType/>
      </UserInfo>
      <UserInfo>
        <DisplayName>WATERER, Erica</DisplayName>
        <AccountId>47</AccountId>
        <AccountType/>
      </UserInfo>
      <UserInfo>
        <DisplayName>PARTON, Pippa</DisplayName>
        <AccountId>84</AccountId>
        <AccountType/>
      </UserInfo>
    </SharedWithUsers>
    <lcf76f155ced4ddcb4097134ff3c332f xmlns="73a6577b-d11a-4bc6-b3a0-dc0c0c439f0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32D78CFBA7245BEF5BDA041FDAB71" ma:contentTypeVersion="13" ma:contentTypeDescription="Create a new document." ma:contentTypeScope="" ma:versionID="1fa9cdc0d57f23f4bdcb82e8b166f66b">
  <xsd:schema xmlns:xsd="http://www.w3.org/2001/XMLSchema" xmlns:xs="http://www.w3.org/2001/XMLSchema" xmlns:p="http://schemas.microsoft.com/office/2006/metadata/properties" xmlns:ns2="fb987fa5-fcff-4848-96d6-8f23839f51e0" xmlns:ns3="07cb0ae7-4148-4484-a5b9-1e8e812e7102" xmlns:ns4="73a6577b-d11a-4bc6-b3a0-dc0c0c439f03" targetNamespace="http://schemas.microsoft.com/office/2006/metadata/properties" ma:root="true" ma:fieldsID="6547a9ac82025823517bfd74cf9a1533" ns2:_="" ns3:_="" ns4:_="">
    <xsd:import namespace="fb987fa5-fcff-4848-96d6-8f23839f51e0"/>
    <xsd:import namespace="07cb0ae7-4148-4484-a5b9-1e8e812e7102"/>
    <xsd:import namespace="73a6577b-d11a-4bc6-b3a0-dc0c0c439f03"/>
    <xsd:element name="properties">
      <xsd:complexType>
        <xsd:sequence>
          <xsd:element name="documentManagement">
            <xsd:complexType>
              <xsd:all>
                <xsd:element ref="ns2:Academy_x0020_Conversions" minOccurs="0"/>
                <xsd:element ref="ns2:Budgets_x0020_and_x0020_DSG" minOccurs="0"/>
                <xsd:element ref="ns2:Closedown" minOccurs="0"/>
                <xsd:element ref="ns3:Financial_x0020_Year" minOccurs="0"/>
                <xsd:element ref="ns3:FSO" minOccurs="0"/>
                <xsd:element ref="ns3:Month" minOccurs="0"/>
                <xsd:element ref="ns2:Recoupment" minOccurs="0"/>
                <xsd:element ref="ns2:Returns" minOccurs="0"/>
                <xsd:element ref="ns2:School_x0020_Name" minOccurs="0"/>
                <xsd:element ref="ns2:School_x0020_Type_x0020_1" minOccurs="0"/>
                <xsd:element ref="ns2:School_x0020_Type_x0020_2" minOccurs="0"/>
                <xsd:element ref="ns2:School_x0020_Type_x0020_3" minOccurs="0"/>
                <xsd:element ref="ns2:School_x0020_Type_x0020_4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2:SharedWithUsers" minOccurs="0"/>
                <xsd:element ref="ns2:SharedWithDetails" minOccurs="0"/>
                <xsd:element ref="ns4:MediaServiceSearchProperties" minOccurs="0"/>
                <xsd:element ref="ns4:MediaServiceDateTaken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87fa5-fcff-4848-96d6-8f23839f51e0" elementFormDefault="qualified">
    <xsd:import namespace="http://schemas.microsoft.com/office/2006/documentManagement/types"/>
    <xsd:import namespace="http://schemas.microsoft.com/office/infopath/2007/PartnerControls"/>
    <xsd:element name="Academy_x0020_Conversions" ma:index="8" nillable="true" ma:displayName="Academy Conversions" ma:format="Dropdown" ma:internalName="Academy_x0020_Conversions">
      <xsd:simpleType>
        <xsd:restriction base="dms:Choice">
          <xsd:enumeration value="All"/>
          <xsd:enumeration value="Balance on Conversions"/>
          <xsd:enumeration value="Cabinet Sign Offs"/>
          <xsd:enumeration value="DfE ESFA Info"/>
          <xsd:enumeration value="Legal CTAs"/>
          <xsd:enumeration value="School Info Sent"/>
        </xsd:restriction>
      </xsd:simpleType>
    </xsd:element>
    <xsd:element name="Budgets_x0020_and_x0020_DSG" ma:index="9" nillable="true" ma:displayName="Budgets and DSG" ma:format="Dropdown" ma:internalName="Budgets_x0020_and_x0020_DSG">
      <xsd:simpleType>
        <xsd:restriction base="dms:Choice">
          <xsd:enumeration value="All"/>
          <xsd:enumeration value="DSG Guides"/>
          <xsd:enumeration value="DSG Reconciliations"/>
          <xsd:enumeration value="DSG Recoupments"/>
          <xsd:enumeration value="APTs"/>
        </xsd:restriction>
      </xsd:simpleType>
    </xsd:element>
    <xsd:element name="Closedown" ma:index="10" nillable="true" ma:displayName="Closedown" ma:format="Dropdown" ma:internalName="Closedown">
      <xsd:simpleType>
        <xsd:restriction base="dms:Choice">
          <xsd:enumeration value="All"/>
          <xsd:enumeration value="Audit"/>
          <xsd:enumeration value="DSG Blocks"/>
          <xsd:enumeration value="DSG Note"/>
          <xsd:enumeration value="EY Final Estimate"/>
          <xsd:enumeration value="Final Monitoring Sheet"/>
          <xsd:enumeration value="Statement of Accounts"/>
          <xsd:enumeration value="Year End Journals"/>
        </xsd:restriction>
      </xsd:simpleType>
    </xsd:element>
    <xsd:element name="Recoupment" ma:index="14" nillable="true" ma:displayName="Recoupment" ma:format="Dropdown" ma:internalName="Recoupment">
      <xsd:simpleType>
        <xsd:restriction base="dms:Choice">
          <xsd:enumeration value="All"/>
          <xsd:enumeration value="LAC"/>
          <xsd:enumeration value="Welsh"/>
          <xsd:enumeration value="Schools"/>
          <xsd:enumeration value="High Needs"/>
        </xsd:restriction>
      </xsd:simpleType>
    </xsd:element>
    <xsd:element name="Returns" ma:index="15" nillable="true" ma:displayName="Returns" ma:format="Dropdown" ma:internalName="Returns">
      <xsd:simpleType>
        <xsd:restriction base="dms:Choice">
          <xsd:enumeration value="All"/>
          <xsd:enumeration value="CFR"/>
          <xsd:enumeration value="GBPs"/>
          <xsd:enumeration value="SFVs"/>
          <xsd:enumeration value="FN12s"/>
          <xsd:enumeration value="Rev &amp; Cap Swap"/>
        </xsd:restriction>
      </xsd:simpleType>
    </xsd:element>
    <xsd:element name="School_x0020_Name" ma:index="16" nillable="true" ma:displayName="School Name" ma:internalName="School_x0020_Name">
      <xsd:simpleType>
        <xsd:restriction base="dms:Text">
          <xsd:maxLength value="255"/>
        </xsd:restriction>
      </xsd:simpleType>
    </xsd:element>
    <xsd:element name="School_x0020_Type_x0020_1" ma:index="17" nillable="true" ma:displayName="School Type 1" ma:format="Dropdown" ma:internalName="School_x0020_Type_x0020_1">
      <xsd:simpleType>
        <xsd:restriction base="dms:Choice">
          <xsd:enumeration value="All"/>
          <xsd:enumeration value="Academy or Free School"/>
          <xsd:enumeration value="Maintained"/>
          <xsd:enumeration value="Independent"/>
          <xsd:enumeration value="Education Other"/>
        </xsd:restriction>
      </xsd:simpleType>
    </xsd:element>
    <xsd:element name="School_x0020_Type_x0020_2" ma:index="18" nillable="true" ma:displayName="School Type 2" ma:format="Dropdown" ma:internalName="School_x0020_Type_x0020_2">
      <xsd:simpleType>
        <xsd:restriction base="dms:Choice">
          <xsd:enumeration value="AP"/>
          <xsd:enumeration value="Mainstream"/>
          <xsd:enumeration value="Special"/>
          <xsd:enumeration value="Special Centre"/>
          <xsd:enumeration value="Early Years"/>
        </xsd:restriction>
      </xsd:simpleType>
    </xsd:element>
    <xsd:element name="School_x0020_Type_x0020_3" ma:index="19" nillable="true" ma:displayName="School Type 3" ma:format="Dropdown" ma:internalName="School_x0020_Type_x0020_3">
      <xsd:simpleType>
        <xsd:restriction base="dms:Choice">
          <xsd:enumeration value="Primary"/>
          <xsd:enumeration value="Secondary"/>
        </xsd:restriction>
      </xsd:simpleType>
    </xsd:element>
    <xsd:element name="School_x0020_Type_x0020_4" ma:index="20" nillable="true" ma:displayName="School Type 4" ma:format="Dropdown" ma:internalName="School_x0020_Type_x0020_4">
      <xsd:simpleType>
        <xsd:restriction base="dms:Choice">
          <xsd:enumeration value="All"/>
          <xsd:enumeration value="Central"/>
          <xsd:enumeration value="Cheque Book"/>
        </xsd:restriction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b0ae7-4148-4484-a5b9-1e8e812e7102" elementFormDefault="qualified">
    <xsd:import namespace="http://schemas.microsoft.com/office/2006/documentManagement/types"/>
    <xsd:import namespace="http://schemas.microsoft.com/office/infopath/2007/PartnerControls"/>
    <xsd:element name="Financial_x0020_Year" ma:index="11" nillable="true" ma:displayName="Financial Year" ma:format="Dropdown" ma:internalName="Financial_x0020_Year">
      <xsd:simpleType>
        <xsd:union memberTypes="dms:Text">
          <xsd:simpleType>
            <xsd:restriction base="dms:Choice">
              <xsd:enumeration value="2029-2030"/>
              <xsd:enumeration value="2028-2029"/>
              <xsd:enumeration value="2027-2028"/>
              <xsd:enumeration value="2026-2027"/>
              <xsd:enumeration value="2025-2026"/>
              <xsd:enumeration value="2024-2025"/>
              <xsd:enumeration value="2023-2024"/>
              <xsd:enumeration value="2022-2023"/>
              <xsd:enumeration value="2021-2022"/>
              <xsd:enumeration value="2020-2021"/>
              <xsd:enumeration value="2019-2020"/>
              <xsd:enumeration value="2018-2019"/>
              <xsd:enumeration value="2017-2018"/>
              <xsd:enumeration value="2016-2017"/>
            </xsd:restriction>
          </xsd:simpleType>
        </xsd:union>
      </xsd:simpleType>
    </xsd:element>
    <xsd:element name="FSO" ma:index="12" nillable="true" ma:displayName="FSO" ma:list="UserInfo" ma:SharePointGroup="0" ma:internalName="F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onth" ma:index="13" nillable="true" ma:displayName="Month" ma:default="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Choice 1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6577b-d11a-4bc6-b3a0-dc0c0c439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3dc966fa-4138-4b9c-b0e4-0cfe5a1920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ADBE80-A00E-4F47-BE33-DB5AE9425867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73a6577b-d11a-4bc6-b3a0-dc0c0c439f03"/>
    <ds:schemaRef ds:uri="http://schemas.openxmlformats.org/package/2006/metadata/core-properties"/>
    <ds:schemaRef ds:uri="07cb0ae7-4148-4484-a5b9-1e8e812e7102"/>
    <ds:schemaRef ds:uri="fb987fa5-fcff-4848-96d6-8f23839f51e0"/>
  </ds:schemaRefs>
</ds:datastoreItem>
</file>

<file path=customXml/itemProps2.xml><?xml version="1.0" encoding="utf-8"?>
<ds:datastoreItem xmlns:ds="http://schemas.openxmlformats.org/officeDocument/2006/customXml" ds:itemID="{B3188E89-445B-4117-9D34-3A6B01248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987fa5-fcff-4848-96d6-8f23839f51e0"/>
    <ds:schemaRef ds:uri="07cb0ae7-4148-4484-a5b9-1e8e812e7102"/>
    <ds:schemaRef ds:uri="73a6577b-d11a-4bc6-b3a0-dc0c0c439f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1BAA5-2AA1-4FD4-9CCE-225A90274E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Header</vt:lpstr>
      <vt:lpstr>1.CFR changes</vt:lpstr>
      <vt:lpstr>2.CFR Structure</vt:lpstr>
      <vt:lpstr>3. Condensed Code Order List</vt:lpstr>
      <vt:lpstr>4. Full Code Listing</vt:lpstr>
      <vt:lpstr>Code_Order_Sheet</vt:lpstr>
      <vt:lpstr>'1.CFR changes'!Print_Area</vt:lpstr>
      <vt:lpstr>'2.CFR Structure'!Print_Area</vt:lpstr>
      <vt:lpstr>'3. Condensed Code Order List'!Print_Area</vt:lpstr>
      <vt:lpstr>'4. Full Code Listing'!Print_Area</vt:lpstr>
      <vt:lpstr>'2.CFR Structure'!Print_Titles</vt:lpstr>
      <vt:lpstr>'3. Condensed Code Order List'!Print_Titles</vt:lpstr>
      <vt:lpstr>'4. Full Code Listing'!Print_Titles</vt:lpstr>
      <vt:lpstr>Std_Code_1st</vt:lpstr>
    </vt:vector>
  </TitlesOfParts>
  <Manager/>
  <Company>GCC - Education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Jeanette Shepherd</dc:creator>
  <cp:keywords/>
  <dc:description/>
  <cp:lastModifiedBy>TRICKEY, Gary</cp:lastModifiedBy>
  <cp:revision/>
  <dcterms:created xsi:type="dcterms:W3CDTF">2000-09-07T14:28:54Z</dcterms:created>
  <dcterms:modified xsi:type="dcterms:W3CDTF">2026-07-07T08:21:00Z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0x0101002CC32D78CFBA7245BEF5BDA041FDAB71</vt:lpwstr>
  </property>
  <property fmtid="{D5CDD505-2E9C-101B-9397-08002B2CF9AE}" pid="3" name="Order">
    <vt:r8>280400</vt:r8>
  </property>
  <property fmtid="{D5CDD505-2E9C-101B-9397-08002B2CF9AE}" pid="4" name="MSIP_Label_04ac1526-9c6d-4857-86e4-a9ff5134728c_Enabled">
    <vt:lpwstr>true</vt:lpwstr>
  </property>
  <property fmtid="{D5CDD505-2E9C-101B-9397-08002B2CF9AE}" pid="5" name="MSIP_Label_04ac1526-9c6d-4857-86e4-a9ff5134728c_SetDate">
    <vt:lpwstr>2024-08-07T09:44:56Z</vt:lpwstr>
  </property>
  <property fmtid="{D5CDD505-2E9C-101B-9397-08002B2CF9AE}" pid="6" name="MSIP_Label_04ac1526-9c6d-4857-86e4-a9ff5134728c_Method">
    <vt:lpwstr>Standard</vt:lpwstr>
  </property>
  <property fmtid="{D5CDD505-2E9C-101B-9397-08002B2CF9AE}" pid="7" name="MSIP_Label_04ac1526-9c6d-4857-86e4-a9ff5134728c_Name">
    <vt:lpwstr>Of-Financial</vt:lpwstr>
  </property>
  <property fmtid="{D5CDD505-2E9C-101B-9397-08002B2CF9AE}" pid="8" name="MSIP_Label_04ac1526-9c6d-4857-86e4-a9ff5134728c_SiteId">
    <vt:lpwstr>5faec754-64e3-4014-9bcc-e72fc73ba312</vt:lpwstr>
  </property>
  <property fmtid="{D5CDD505-2E9C-101B-9397-08002B2CF9AE}" pid="9" name="MSIP_Label_04ac1526-9c6d-4857-86e4-a9ff5134728c_ActionId">
    <vt:lpwstr>8cfe959e-4c5e-4b24-9948-2cf113759855</vt:lpwstr>
  </property>
  <property fmtid="{D5CDD505-2E9C-101B-9397-08002B2CF9AE}" pid="10" name="MSIP_Label_04ac1526-9c6d-4857-86e4-a9ff5134728c_ContentBits">
    <vt:lpwstr>1</vt:lpwstr>
  </property>
  <property fmtid="{D5CDD505-2E9C-101B-9397-08002B2CF9AE}" pid="11" name="MediaServiceImageTags">
    <vt:lpwstr/>
  </property>
  <property fmtid="{D5CDD505-2E9C-101B-9397-08002B2CF9AE}" pid="12" name="GCC_Global_EmploymentHandbook_Subtopics">
    <vt:lpwstr/>
  </property>
  <property fmtid="{D5CDD505-2E9C-101B-9397-08002B2CF9AE}" pid="13" name="n2bfed117b874fe091b7e387afe4331a">
    <vt:lpwstr/>
  </property>
  <property fmtid="{D5CDD505-2E9C-101B-9397-08002B2CF9AE}" pid="14" name="lc2a09a925004f52ac20a9be5c85e09a">
    <vt:lpwstr/>
  </property>
  <property fmtid="{D5CDD505-2E9C-101B-9397-08002B2CF9AE}" pid="15" name="GCC_Global_EmploymentHandbook_Areas">
    <vt:lpwstr/>
  </property>
  <property fmtid="{D5CDD505-2E9C-101B-9397-08002B2CF9AE}" pid="16" name="TaxCatchAll">
    <vt:lpwstr/>
  </property>
</Properties>
</file>