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\\SVRSHIR160\LBruton$\Desktop\"/>
    </mc:Choice>
  </mc:AlternateContent>
  <xr:revisionPtr revIDLastSave="0" documentId="8_{0C04046F-DBE6-4813-8877-FC1C6DD4AB36}" xr6:coauthVersionLast="47" xr6:coauthVersionMax="47" xr10:uidLastSave="{00000000-0000-0000-0000-000000000000}"/>
  <bookViews>
    <workbookView xWindow="-110" yWindow="-110" windowWidth="19420" windowHeight="10420" xr2:uid="{12659887-5AAB-4C35-B30E-BB1A799132B3}"/>
  </bookViews>
  <sheets>
    <sheet name="Forecast" sheetId="1" r:id="rId1"/>
    <sheet name="Income Calculation" sheetId="3" r:id="rId2"/>
    <sheet name="Staff Costs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2" l="1"/>
  <c r="P6" i="2" s="1"/>
  <c r="N7" i="2"/>
  <c r="P7" i="2" s="1"/>
  <c r="N8" i="2"/>
  <c r="P8" i="2" s="1"/>
  <c r="N9" i="2"/>
  <c r="P9" i="2" s="1"/>
  <c r="N10" i="2"/>
  <c r="P10" i="2" s="1"/>
  <c r="I18" i="3"/>
  <c r="K18" i="3"/>
  <c r="M18" i="3"/>
  <c r="N18" i="3"/>
  <c r="I19" i="3"/>
  <c r="K19" i="3"/>
  <c r="M19" i="3"/>
  <c r="N19" i="3"/>
  <c r="I20" i="3"/>
  <c r="K20" i="3"/>
  <c r="M20" i="3"/>
  <c r="N20" i="3"/>
  <c r="I21" i="3"/>
  <c r="K21" i="3"/>
  <c r="M21" i="3"/>
  <c r="N21" i="3"/>
  <c r="I22" i="3"/>
  <c r="K22" i="3"/>
  <c r="M22" i="3"/>
  <c r="N22" i="3"/>
  <c r="E3" i="2"/>
  <c r="N4" i="2"/>
  <c r="P4" i="2" s="1"/>
  <c r="N5" i="2"/>
  <c r="P5" i="2" s="1"/>
  <c r="N3" i="2"/>
  <c r="P3" i="2" s="1"/>
  <c r="G59" i="3"/>
  <c r="K55" i="3"/>
  <c r="K49" i="3"/>
  <c r="E16" i="2"/>
  <c r="E17" i="2"/>
  <c r="E18" i="2"/>
  <c r="E19" i="2"/>
  <c r="E20" i="2"/>
  <c r="E21" i="2"/>
  <c r="E22" i="2"/>
  <c r="E58" i="3"/>
  <c r="E57" i="3"/>
  <c r="E56" i="3"/>
  <c r="E55" i="3"/>
  <c r="E54" i="3"/>
  <c r="I22" i="2" l="1"/>
  <c r="I21" i="2"/>
  <c r="I20" i="2"/>
  <c r="I19" i="2"/>
  <c r="I18" i="2"/>
  <c r="I17" i="2"/>
  <c r="E15" i="2"/>
  <c r="I7" i="2"/>
  <c r="I10" i="2"/>
  <c r="E6" i="2"/>
  <c r="I6" i="2" s="1"/>
  <c r="E7" i="2"/>
  <c r="E8" i="2"/>
  <c r="I8" i="2" s="1"/>
  <c r="E9" i="2"/>
  <c r="I9" i="2" s="1"/>
  <c r="E10" i="2"/>
  <c r="C32" i="3"/>
  <c r="G7" i="1" s="1"/>
  <c r="G32" i="3"/>
  <c r="H7" i="1" s="1"/>
  <c r="C59" i="3"/>
  <c r="G50" i="3"/>
  <c r="L7" i="1" s="1"/>
  <c r="C50" i="3"/>
  <c r="K7" i="1" s="1"/>
  <c r="G41" i="3"/>
  <c r="J7" i="1" s="1"/>
  <c r="C41" i="3"/>
  <c r="I7" i="1" s="1"/>
  <c r="G23" i="3"/>
  <c r="F7" i="1" s="1"/>
  <c r="C23" i="3"/>
  <c r="E7" i="1" s="1"/>
  <c r="G14" i="3"/>
  <c r="D7" i="1" s="1"/>
  <c r="C14" i="3"/>
  <c r="C7" i="1" s="1"/>
  <c r="N58" i="3"/>
  <c r="M58" i="3"/>
  <c r="K58" i="3"/>
  <c r="I58" i="3"/>
  <c r="N57" i="3"/>
  <c r="M57" i="3"/>
  <c r="K57" i="3"/>
  <c r="I57" i="3"/>
  <c r="N56" i="3"/>
  <c r="M56" i="3"/>
  <c r="K56" i="3"/>
  <c r="I56" i="3"/>
  <c r="N55" i="3"/>
  <c r="M55" i="3"/>
  <c r="I55" i="3"/>
  <c r="N54" i="3"/>
  <c r="M54" i="3"/>
  <c r="K54" i="3"/>
  <c r="I54" i="3"/>
  <c r="N49" i="3"/>
  <c r="M49" i="3"/>
  <c r="I49" i="3"/>
  <c r="E49" i="3"/>
  <c r="N48" i="3"/>
  <c r="M48" i="3"/>
  <c r="K48" i="3"/>
  <c r="I48" i="3"/>
  <c r="E48" i="3"/>
  <c r="N47" i="3"/>
  <c r="M47" i="3"/>
  <c r="K47" i="3"/>
  <c r="I47" i="3"/>
  <c r="E47" i="3"/>
  <c r="N46" i="3"/>
  <c r="M46" i="3"/>
  <c r="K46" i="3"/>
  <c r="I46" i="3"/>
  <c r="E46" i="3"/>
  <c r="N45" i="3"/>
  <c r="M45" i="3"/>
  <c r="K45" i="3"/>
  <c r="I45" i="3"/>
  <c r="E45" i="3"/>
  <c r="N40" i="3"/>
  <c r="M40" i="3"/>
  <c r="K40" i="3"/>
  <c r="I40" i="3"/>
  <c r="E40" i="3"/>
  <c r="N39" i="3"/>
  <c r="M39" i="3"/>
  <c r="K39" i="3"/>
  <c r="I39" i="3"/>
  <c r="E39" i="3"/>
  <c r="N38" i="3"/>
  <c r="M38" i="3"/>
  <c r="K38" i="3"/>
  <c r="I38" i="3"/>
  <c r="E38" i="3"/>
  <c r="N37" i="3"/>
  <c r="M37" i="3"/>
  <c r="K37" i="3"/>
  <c r="I37" i="3"/>
  <c r="E37" i="3"/>
  <c r="N36" i="3"/>
  <c r="M36" i="3"/>
  <c r="K36" i="3"/>
  <c r="I36" i="3"/>
  <c r="E36" i="3"/>
  <c r="N31" i="3"/>
  <c r="M31" i="3"/>
  <c r="K31" i="3"/>
  <c r="I31" i="3"/>
  <c r="E31" i="3"/>
  <c r="N30" i="3"/>
  <c r="M30" i="3"/>
  <c r="K30" i="3"/>
  <c r="I30" i="3"/>
  <c r="E30" i="3"/>
  <c r="N29" i="3"/>
  <c r="M29" i="3"/>
  <c r="K29" i="3"/>
  <c r="I29" i="3"/>
  <c r="E29" i="3"/>
  <c r="N28" i="3"/>
  <c r="M28" i="3"/>
  <c r="K28" i="3"/>
  <c r="I28" i="3"/>
  <c r="E28" i="3"/>
  <c r="N27" i="3"/>
  <c r="M27" i="3"/>
  <c r="K27" i="3"/>
  <c r="I27" i="3"/>
  <c r="E27" i="3"/>
  <c r="E22" i="3"/>
  <c r="E21" i="3"/>
  <c r="E20" i="3"/>
  <c r="E19" i="3"/>
  <c r="E18" i="3"/>
  <c r="K11" i="3"/>
  <c r="K10" i="3"/>
  <c r="K12" i="3"/>
  <c r="K13" i="3"/>
  <c r="M10" i="3"/>
  <c r="M11" i="3"/>
  <c r="M12" i="3"/>
  <c r="M13" i="3"/>
  <c r="M9" i="3"/>
  <c r="K9" i="3"/>
  <c r="I9" i="3"/>
  <c r="I10" i="3"/>
  <c r="I11" i="3"/>
  <c r="I12" i="3"/>
  <c r="I13" i="3"/>
  <c r="E10" i="3"/>
  <c r="E11" i="3"/>
  <c r="E12" i="3"/>
  <c r="E13" i="3"/>
  <c r="E9" i="3"/>
  <c r="N10" i="3"/>
  <c r="N11" i="3"/>
  <c r="N12" i="3"/>
  <c r="N13" i="3"/>
  <c r="N9" i="3"/>
  <c r="E5" i="2"/>
  <c r="I5" i="2" s="1"/>
  <c r="E4" i="2"/>
  <c r="I4" i="2" s="1"/>
  <c r="I3" i="2"/>
  <c r="M14" i="3" l="1"/>
  <c r="I12" i="2"/>
  <c r="I15" i="2"/>
  <c r="E32" i="3"/>
  <c r="G8" i="1" s="1"/>
  <c r="G9" i="1" s="1"/>
  <c r="G11" i="1" s="1"/>
  <c r="M32" i="3"/>
  <c r="M23" i="3"/>
  <c r="K50" i="3"/>
  <c r="K32" i="3"/>
  <c r="I41" i="3"/>
  <c r="E23" i="3"/>
  <c r="E8" i="1" s="1"/>
  <c r="E9" i="1" s="1"/>
  <c r="E11" i="1" s="1"/>
  <c r="M59" i="3"/>
  <c r="K59" i="3"/>
  <c r="I59" i="3"/>
  <c r="E59" i="3"/>
  <c r="M50" i="3"/>
  <c r="I50" i="3"/>
  <c r="E50" i="3"/>
  <c r="K8" i="1" s="1"/>
  <c r="K9" i="1" s="1"/>
  <c r="K11" i="1" s="1"/>
  <c r="E41" i="3"/>
  <c r="I8" i="1" s="1"/>
  <c r="I9" i="1" s="1"/>
  <c r="I11" i="1" s="1"/>
  <c r="K41" i="3"/>
  <c r="M41" i="3"/>
  <c r="I32" i="3"/>
  <c r="I23" i="3"/>
  <c r="K23" i="3"/>
  <c r="K14" i="3"/>
  <c r="I14" i="3"/>
  <c r="E14" i="3"/>
  <c r="C8" i="1" s="1"/>
  <c r="C9" i="1" s="1"/>
  <c r="C11" i="1" s="1"/>
  <c r="E12" i="2"/>
  <c r="H8" i="1" l="1"/>
  <c r="H9" i="1" s="1"/>
  <c r="H11" i="1" s="1"/>
  <c r="L8" i="1"/>
  <c r="L9" i="1" s="1"/>
  <c r="L11" i="1" s="1"/>
  <c r="F8" i="1"/>
  <c r="F9" i="1" s="1"/>
  <c r="F11" i="1" s="1"/>
  <c r="J8" i="1"/>
  <c r="J9" i="1" s="1"/>
  <c r="J11" i="1" s="1"/>
  <c r="D8" i="1"/>
  <c r="D9" i="1" s="1"/>
  <c r="D11" i="1" s="1"/>
  <c r="C13" i="1"/>
  <c r="E13" i="1"/>
  <c r="G13" i="1"/>
  <c r="I13" i="1"/>
  <c r="K13" i="1"/>
  <c r="C29" i="1" l="1"/>
  <c r="C31" i="1" s="1"/>
  <c r="C33" i="1" s="1"/>
  <c r="E29" i="1"/>
  <c r="E31" i="1" s="1"/>
  <c r="E33" i="1" s="1"/>
  <c r="I29" i="1"/>
  <c r="I31" i="1" s="1"/>
  <c r="I33" i="1" s="1"/>
  <c r="G29" i="1"/>
  <c r="G31" i="1" s="1"/>
  <c r="G33" i="1" s="1"/>
  <c r="K29" i="1"/>
  <c r="K31" i="1" s="1"/>
  <c r="K33" i="1" s="1"/>
  <c r="E24" i="2"/>
  <c r="I16" i="2"/>
  <c r="I24" i="2" s="1"/>
  <c r="L13" i="1" l="1"/>
  <c r="F13" i="1"/>
  <c r="D13" i="1"/>
  <c r="J13" i="1"/>
  <c r="H13" i="1"/>
  <c r="H29" i="1" l="1"/>
  <c r="H31" i="1" s="1"/>
  <c r="H33" i="1" s="1"/>
  <c r="J29" i="1"/>
  <c r="J31" i="1" s="1"/>
  <c r="J33" i="1" s="1"/>
  <c r="C38" i="1" s="1"/>
  <c r="D29" i="1"/>
  <c r="D31" i="1" s="1"/>
  <c r="D33" i="1" s="1"/>
  <c r="F29" i="1"/>
  <c r="F31" i="1" s="1"/>
  <c r="F33" i="1" s="1"/>
  <c r="L29" i="1"/>
  <c r="L31" i="1" s="1"/>
  <c r="L33" i="1" s="1"/>
  <c r="C36" i="1" l="1"/>
  <c r="C39" i="1"/>
  <c r="C37" i="1"/>
  <c r="C40" i="1" l="1"/>
</calcChain>
</file>

<file path=xl/sharedStrings.xml><?xml version="1.0" encoding="utf-8"?>
<sst xmlns="http://schemas.openxmlformats.org/spreadsheetml/2006/main" count="285" uniqueCount="132">
  <si>
    <t>Costed Delivery Plan </t>
  </si>
  <si>
    <r>
      <t>INCOME AND EXPENDITURE FORECAST</t>
    </r>
    <r>
      <rPr>
        <sz val="12"/>
        <color rgb="FFFFFFFF"/>
        <rFont val="Aptos"/>
        <family val="2"/>
      </rPr>
      <t> </t>
    </r>
  </si>
  <si>
    <r>
      <t>2024-25</t>
    </r>
    <r>
      <rPr>
        <sz val="12"/>
        <color rgb="FFFFFFFF"/>
        <rFont val="Aptos"/>
        <family val="2"/>
      </rPr>
      <t> </t>
    </r>
  </si>
  <si>
    <t>Spring Term</t>
  </si>
  <si>
    <t>Summer Term</t>
  </si>
  <si>
    <t>2025-26</t>
  </si>
  <si>
    <t>Autumn Term</t>
  </si>
  <si>
    <t>2025-26 </t>
  </si>
  <si>
    <t>REFERENCE</t>
  </si>
  <si>
    <r>
      <t>Breakfast Club</t>
    </r>
    <r>
      <rPr>
        <sz val="12"/>
        <color rgb="FF0070C0"/>
        <rFont val="Aptos"/>
        <family val="2"/>
      </rPr>
      <t> </t>
    </r>
  </si>
  <si>
    <r>
      <t>After School Club</t>
    </r>
    <r>
      <rPr>
        <sz val="12"/>
        <color rgb="FF0070C0"/>
        <rFont val="Aptos"/>
        <family val="2"/>
      </rPr>
      <t> </t>
    </r>
  </si>
  <si>
    <t>1.1</t>
  </si>
  <si>
    <t>Academic Weeks in term</t>
  </si>
  <si>
    <t>1.2</t>
  </si>
  <si>
    <t>Additional Places -feeds from Income Calculation - tab 2</t>
  </si>
  <si>
    <t>1.3</t>
  </si>
  <si>
    <t>Weekly Income-feeds from Income Calculation - tab 2</t>
  </si>
  <si>
    <t>1.4</t>
  </si>
  <si>
    <t>Termly Income</t>
  </si>
  <si>
    <t>1.5</t>
  </si>
  <si>
    <t>Other </t>
  </si>
  <si>
    <t>1.6</t>
  </si>
  <si>
    <r>
      <t>TOTAL INCOME</t>
    </r>
    <r>
      <rPr>
        <sz val="12"/>
        <rFont val="Aptos"/>
        <family val="2"/>
      </rPr>
      <t> </t>
    </r>
  </si>
  <si>
    <t>2.1</t>
  </si>
  <si>
    <t>Staffing - feeds from Staff Costs - tab 3</t>
  </si>
  <si>
    <t>2.2</t>
  </si>
  <si>
    <t>Premises rental (per term)</t>
  </si>
  <si>
    <t>2.3</t>
  </si>
  <si>
    <t>Resources/equipment </t>
  </si>
  <si>
    <t>2.4</t>
  </si>
  <si>
    <t>Consumables (food etc) </t>
  </si>
  <si>
    <t>2.5</t>
  </si>
  <si>
    <t>Workforce training and recruitment </t>
  </si>
  <si>
    <t>2.6</t>
  </si>
  <si>
    <t>Registrations (eg OFSTED, IPO)</t>
  </si>
  <si>
    <t>2.7</t>
  </si>
  <si>
    <t>Professional Fees (eg accountancy)</t>
  </si>
  <si>
    <t>2.8</t>
  </si>
  <si>
    <t>Subscriptions (eg IT Software)</t>
  </si>
  <si>
    <t>2.9</t>
  </si>
  <si>
    <t>Insurance (EG Public Liability, Buildings, Employment)</t>
  </si>
  <si>
    <t>2.10</t>
  </si>
  <si>
    <t>Utilities</t>
  </si>
  <si>
    <t>2.11</t>
  </si>
  <si>
    <t>Cleaning</t>
  </si>
  <si>
    <t>2.12</t>
  </si>
  <si>
    <t>Vehicle Costs (MOTs, Maintenace)</t>
  </si>
  <si>
    <t>2.13</t>
  </si>
  <si>
    <t>Business Rates</t>
  </si>
  <si>
    <t>2.14</t>
  </si>
  <si>
    <t>2.15</t>
  </si>
  <si>
    <t>2.16</t>
  </si>
  <si>
    <t>2.17</t>
  </si>
  <si>
    <r>
      <t>TOTAL EXPENDITURE</t>
    </r>
    <r>
      <rPr>
        <sz val="12"/>
        <rFont val="Aptos"/>
        <family val="2"/>
      </rPr>
      <t> </t>
    </r>
  </si>
  <si>
    <t>Inflation</t>
  </si>
  <si>
    <r>
      <t>INDEXED TOTAL EXPENDITURE</t>
    </r>
    <r>
      <rPr>
        <sz val="12"/>
        <rFont val="Aptos"/>
        <family val="2"/>
      </rPr>
      <t> </t>
    </r>
  </si>
  <si>
    <t>3.1</t>
  </si>
  <si>
    <r>
      <t>INCOME LESS EXPENDITURE</t>
    </r>
    <r>
      <rPr>
        <sz val="12"/>
        <rFont val="Aptos"/>
        <family val="2"/>
      </rPr>
      <t> </t>
    </r>
  </si>
  <si>
    <t>Total amount of Terms in Loss</t>
  </si>
  <si>
    <t>&lt;Grant required to maintain positive cashflow during supported wraparound expansion period</t>
  </si>
  <si>
    <t>Total amount of loss year 1 (3 terms)</t>
  </si>
  <si>
    <t>&lt; Please add to Business Plan</t>
  </si>
  <si>
    <t>Total amount of loss year 2 (1 term)</t>
  </si>
  <si>
    <t>&lt;Please add to Business Plan</t>
  </si>
  <si>
    <t>Total amount of Terms in Profit</t>
  </si>
  <si>
    <t>Over all</t>
  </si>
  <si>
    <t>Rates</t>
  </si>
  <si>
    <t>Breakfast Club</t>
  </si>
  <si>
    <t>Afterschool Club</t>
  </si>
  <si>
    <t>Session Type 1</t>
  </si>
  <si>
    <t>Session Type 2</t>
  </si>
  <si>
    <t>Session Type 3</t>
  </si>
  <si>
    <t>*Example Session Types (children staying until 5pm/ children staying until 6pm)</t>
  </si>
  <si>
    <t>Session Fees</t>
  </si>
  <si>
    <t>Term 1</t>
  </si>
  <si>
    <t>Places Available</t>
  </si>
  <si>
    <t>Occupancy Target</t>
  </si>
  <si>
    <t>Fees</t>
  </si>
  <si>
    <t>Type 1 Target</t>
  </si>
  <si>
    <t>Type 1 Fees</t>
  </si>
  <si>
    <t>Type 2 Target</t>
  </si>
  <si>
    <t>Type 2 Fees</t>
  </si>
  <si>
    <t>Type 3 Target</t>
  </si>
  <si>
    <t>Type 3 Fees</t>
  </si>
  <si>
    <t>Occupancy Check**</t>
  </si>
  <si>
    <t>**Red when occupancy is exceeded</t>
  </si>
  <si>
    <t>Monday</t>
  </si>
  <si>
    <t>Tuesday</t>
  </si>
  <si>
    <t>Wednesday</t>
  </si>
  <si>
    <t>Thursday</t>
  </si>
  <si>
    <t>Friday</t>
  </si>
  <si>
    <t xml:space="preserve">BC Weekly Revenue </t>
  </si>
  <si>
    <t>AC Type 1 Weekly Revenue</t>
  </si>
  <si>
    <t>AC Type 2 Weekly Revenue</t>
  </si>
  <si>
    <t>AC Type 3 Weekly Average</t>
  </si>
  <si>
    <t>Term 2</t>
  </si>
  <si>
    <t>Term 3</t>
  </si>
  <si>
    <t>Term 4</t>
  </si>
  <si>
    <t>Term 5</t>
  </si>
  <si>
    <t>Term 6</t>
  </si>
  <si>
    <t xml:space="preserve">Salary to hourly calculator (simplified) </t>
  </si>
  <si>
    <t xml:space="preserve">Job Role </t>
  </si>
  <si>
    <t>Hourly Rate</t>
  </si>
  <si>
    <t>Hours/ week</t>
  </si>
  <si>
    <t>Sub Total</t>
  </si>
  <si>
    <t>Employers NI %</t>
  </si>
  <si>
    <t>Holiday %</t>
  </si>
  <si>
    <t>Pension %</t>
  </si>
  <si>
    <t>Total</t>
  </si>
  <si>
    <t>Role</t>
  </si>
  <si>
    <t>salary</t>
  </si>
  <si>
    <t>weeks</t>
  </si>
  <si>
    <t>weekly</t>
  </si>
  <si>
    <t>hours/week</t>
  </si>
  <si>
    <t>hourly</t>
  </si>
  <si>
    <t>Wrap Around Lead  - Band 5</t>
  </si>
  <si>
    <t>A</t>
  </si>
  <si>
    <t xml:space="preserve">Breakfast Club Support- Band 3 </t>
  </si>
  <si>
    <t>B</t>
  </si>
  <si>
    <t>Admin Support</t>
  </si>
  <si>
    <t>C</t>
  </si>
  <si>
    <t>D</t>
  </si>
  <si>
    <t>E</t>
  </si>
  <si>
    <t>F</t>
  </si>
  <si>
    <t>G</t>
  </si>
  <si>
    <t>H - add more as needed</t>
  </si>
  <si>
    <t>H - add as required</t>
  </si>
  <si>
    <t>Sub-Total</t>
  </si>
  <si>
    <t xml:space="preserve">Weekly Total </t>
  </si>
  <si>
    <t>Wraparound Lead</t>
  </si>
  <si>
    <t xml:space="preserve">Afterschool Club - Support </t>
  </si>
  <si>
    <t>K33 and L33 should be positive to evidence business is self-sustaining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</si>
</sst>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£&quot;#,##0;[Red]\-&quot;£&quot;#,##0"/>
    <numFmt numFmtId="8" formatCode="&quot;£&quot;#,##0.00;[Red]\-&quot;£&quot;#,##0.00"/>
    <numFmt numFmtId="164" formatCode="&quot;£&quot;#,##0.00"/>
  </numFmts>
  <fonts count="1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8"/>
      <name val="Arial"/>
      <family val="2"/>
    </font>
    <font>
      <b/>
      <sz val="12"/>
      <color rgb="FFFFFFFF"/>
      <name val="Aptos"/>
      <family val="2"/>
    </font>
    <font>
      <sz val="12"/>
      <color rgb="FFFFFFFF"/>
      <name val="Aptos"/>
      <family val="2"/>
    </font>
    <font>
      <sz val="12"/>
      <name val="Aptos"/>
      <family val="2"/>
    </font>
    <font>
      <b/>
      <sz val="12"/>
      <color rgb="FF0070C0"/>
      <name val="Aptos"/>
      <family val="2"/>
    </font>
    <font>
      <sz val="12"/>
      <color rgb="FF0070C0"/>
      <name val="Aptos"/>
      <family val="2"/>
    </font>
    <font>
      <b/>
      <sz val="12"/>
      <name val="Aptos"/>
      <family val="2"/>
    </font>
    <font>
      <sz val="12"/>
      <name val="Arial"/>
      <family val="2"/>
    </font>
    <font>
      <sz val="11"/>
      <color theme="1"/>
      <name val="Aptos Narrow"/>
      <family val="2"/>
      <scheme val="minor"/>
    </font>
    <font>
      <b/>
      <sz val="12"/>
      <color theme="0"/>
      <name val="Aptos"/>
      <family val="2"/>
    </font>
    <font>
      <sz val="8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i/>
      <sz val="12"/>
      <name val="Aptos"/>
      <family val="2"/>
    </font>
    <font>
      <sz val="16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89999084444715716"/>
        <bgColor indexed="64"/>
      </patternFill>
    </fill>
  </fills>
  <borders count="102">
    <border>
      <left/>
      <right/>
      <top/>
      <bottom/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rgb="FF000000"/>
      </left>
      <right/>
      <top style="thin">
        <color rgb="FF000000"/>
      </top>
      <bottom style="medium">
        <color rgb="FF0070C0"/>
      </bottom>
      <diagonal/>
    </border>
    <border>
      <left style="thin">
        <color rgb="FF000000"/>
      </left>
      <right/>
      <top style="medium">
        <color rgb="FF0070C0"/>
      </top>
      <bottom style="medium">
        <color rgb="FF0070C0"/>
      </bottom>
      <diagonal/>
    </border>
    <border>
      <left/>
      <right style="thin">
        <color rgb="FF00000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thin">
        <color rgb="FF000000"/>
      </right>
      <top style="medium">
        <color rgb="FF0070C0"/>
      </top>
      <bottom style="medium">
        <color rgb="FF0070C0"/>
      </bottom>
      <diagonal/>
    </border>
    <border>
      <left style="thin">
        <color rgb="FF000000"/>
      </left>
      <right/>
      <top style="medium">
        <color rgb="FF0070C0"/>
      </top>
      <bottom/>
      <diagonal/>
    </border>
    <border>
      <left style="thin">
        <color rgb="FF000000"/>
      </left>
      <right/>
      <top/>
      <bottom style="medium">
        <color rgb="FF0070C0"/>
      </bottom>
      <diagonal/>
    </border>
    <border>
      <left style="thin">
        <color rgb="FF000000"/>
      </left>
      <right/>
      <top style="medium">
        <color rgb="FF0070C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rgb="FF0070C0"/>
      </top>
      <bottom style="medium">
        <color rgb="FF0070C0"/>
      </bottom>
      <diagonal/>
    </border>
    <border>
      <left/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70C0"/>
      </left>
      <right/>
      <top style="medium">
        <color rgb="FF0070C0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/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thin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thin">
        <color indexed="64"/>
      </right>
      <top style="medium">
        <color rgb="FF0070C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70C0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70C0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 style="medium">
        <color rgb="FF0070C0"/>
      </right>
      <top/>
      <bottom/>
      <diagonal/>
    </border>
    <border>
      <left style="medium">
        <color rgb="FF0070C0"/>
      </left>
      <right/>
      <top/>
      <bottom/>
      <diagonal/>
    </border>
    <border>
      <left style="thin">
        <color indexed="64"/>
      </left>
      <right style="medium">
        <color rgb="FF0070C0"/>
      </right>
      <top/>
      <bottom/>
      <diagonal/>
    </border>
    <border>
      <left style="medium">
        <color rgb="FF0070C0"/>
      </left>
      <right style="thin">
        <color indexed="64"/>
      </right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 style="medium">
        <color indexed="64"/>
      </right>
      <top/>
      <bottom/>
      <diagonal/>
    </border>
    <border>
      <left style="medium">
        <color rgb="FF0070C0"/>
      </left>
      <right style="medium">
        <color rgb="FF0070C0"/>
      </right>
      <top/>
      <bottom/>
      <diagonal/>
    </border>
    <border>
      <left style="medium">
        <color indexed="64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 style="thin">
        <color indexed="64"/>
      </left>
      <right/>
      <top/>
      <bottom style="medium">
        <color rgb="FF0070C0"/>
      </bottom>
      <diagonal/>
    </border>
    <border>
      <left/>
      <right style="thin">
        <color indexed="64"/>
      </right>
      <top/>
      <bottom style="medium">
        <color rgb="FF0070C0"/>
      </bottom>
      <diagonal/>
    </border>
    <border>
      <left/>
      <right style="medium">
        <color indexed="64"/>
      </right>
      <top/>
      <bottom style="medium">
        <color rgb="FF0070C0"/>
      </bottom>
      <diagonal/>
    </border>
    <border>
      <left/>
      <right style="thin">
        <color rgb="FF000000"/>
      </right>
      <top/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167">
    <xf numFmtId="0" fontId="0" fillId="0" borderId="0" xfId="0"/>
    <xf numFmtId="0" fontId="2" fillId="0" borderId="0" xfId="0" applyFont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5" fillId="2" borderId="5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0" xfId="0" applyFont="1" applyFill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5" fillId="2" borderId="9" xfId="0" applyFont="1" applyFill="1" applyBorder="1" applyAlignment="1">
      <alignment vertical="center" wrapText="1"/>
    </xf>
    <xf numFmtId="0" fontId="8" fillId="0" borderId="10" xfId="0" applyFont="1" applyBorder="1" applyAlignment="1">
      <alignment horizontal="left" vertical="center" wrapText="1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3" fillId="2" borderId="14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vertical="center" wrapText="1"/>
    </xf>
    <xf numFmtId="8" fontId="5" fillId="3" borderId="18" xfId="0" applyNumberFormat="1" applyFont="1" applyFill="1" applyBorder="1" applyAlignment="1">
      <alignment horizontal="center" vertical="center" wrapText="1"/>
    </xf>
    <xf numFmtId="164" fontId="5" fillId="3" borderId="18" xfId="0" applyNumberFormat="1" applyFont="1" applyFill="1" applyBorder="1" applyAlignment="1">
      <alignment horizontal="center" vertical="center" wrapText="1"/>
    </xf>
    <xf numFmtId="164" fontId="5" fillId="0" borderId="18" xfId="0" applyNumberFormat="1" applyFont="1" applyBorder="1" applyAlignment="1">
      <alignment horizontal="center" vertical="center" wrapText="1"/>
    </xf>
    <xf numFmtId="8" fontId="5" fillId="0" borderId="20" xfId="0" applyNumberFormat="1" applyFont="1" applyBorder="1" applyAlignment="1">
      <alignment horizontal="center" vertical="center" wrapText="1"/>
    </xf>
    <xf numFmtId="8" fontId="5" fillId="0" borderId="21" xfId="0" applyNumberFormat="1" applyFont="1" applyBorder="1" applyAlignment="1">
      <alignment horizontal="center" vertical="center" wrapText="1"/>
    </xf>
    <xf numFmtId="8" fontId="5" fillId="0" borderId="22" xfId="0" applyNumberFormat="1" applyFont="1" applyBorder="1" applyAlignment="1">
      <alignment horizontal="center" vertical="center" wrapText="1"/>
    </xf>
    <xf numFmtId="8" fontId="1" fillId="0" borderId="23" xfId="0" applyNumberFormat="1" applyFont="1" applyBorder="1"/>
    <xf numFmtId="49" fontId="0" fillId="0" borderId="0" xfId="0" applyNumberFormat="1" applyAlignment="1">
      <alignment horizontal="right"/>
    </xf>
    <xf numFmtId="0" fontId="6" fillId="0" borderId="1" xfId="0" applyFont="1" applyBorder="1" applyAlignment="1">
      <alignment horizontal="center" vertical="center" wrapText="1"/>
    </xf>
    <xf numFmtId="8" fontId="5" fillId="0" borderId="24" xfId="0" applyNumberFormat="1" applyFont="1" applyBorder="1" applyAlignment="1">
      <alignment horizontal="center" vertical="center" wrapText="1"/>
    </xf>
    <xf numFmtId="0" fontId="0" fillId="0" borderId="25" xfId="0" applyBorder="1"/>
    <xf numFmtId="0" fontId="3" fillId="2" borderId="26" xfId="0" applyFont="1" applyFill="1" applyBorder="1" applyAlignment="1">
      <alignment horizontal="left" vertical="center" wrapText="1"/>
    </xf>
    <xf numFmtId="0" fontId="5" fillId="0" borderId="26" xfId="0" applyFont="1" applyBorder="1" applyAlignment="1">
      <alignment horizontal="left" vertical="center" wrapText="1"/>
    </xf>
    <xf numFmtId="0" fontId="3" fillId="2" borderId="27" xfId="0" applyFont="1" applyFill="1" applyBorder="1" applyAlignment="1">
      <alignment vertical="center" wrapText="1"/>
    </xf>
    <xf numFmtId="0" fontId="6" fillId="0" borderId="28" xfId="0" applyFont="1" applyBorder="1" applyAlignment="1">
      <alignment horizontal="center" vertical="center" wrapText="1"/>
    </xf>
    <xf numFmtId="8" fontId="5" fillId="0" borderId="29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8" fontId="5" fillId="0" borderId="30" xfId="0" applyNumberFormat="1" applyFont="1" applyBorder="1" applyAlignment="1">
      <alignment horizontal="center" vertical="center" wrapText="1"/>
    </xf>
    <xf numFmtId="0" fontId="0" fillId="0" borderId="31" xfId="0" applyBorder="1"/>
    <xf numFmtId="0" fontId="3" fillId="2" borderId="32" xfId="0" applyFont="1" applyFill="1" applyBorder="1" applyAlignment="1">
      <alignment horizontal="left" vertical="center" wrapText="1"/>
    </xf>
    <xf numFmtId="0" fontId="5" fillId="0" borderId="32" xfId="0" applyFont="1" applyBorder="1" applyAlignment="1">
      <alignment horizontal="left" vertical="center" wrapText="1"/>
    </xf>
    <xf numFmtId="0" fontId="3" fillId="2" borderId="33" xfId="0" applyFont="1" applyFill="1" applyBorder="1" applyAlignment="1">
      <alignment vertical="center" wrapText="1"/>
    </xf>
    <xf numFmtId="0" fontId="6" fillId="0" borderId="34" xfId="0" applyFont="1" applyBorder="1" applyAlignment="1">
      <alignment horizontal="center" vertical="center" wrapText="1"/>
    </xf>
    <xf numFmtId="8" fontId="5" fillId="0" borderId="35" xfId="0" applyNumberFormat="1" applyFont="1" applyBorder="1" applyAlignment="1">
      <alignment horizontal="center" vertical="center" wrapText="1"/>
    </xf>
    <xf numFmtId="8" fontId="1" fillId="0" borderId="40" xfId="0" applyNumberFormat="1" applyFont="1" applyBorder="1"/>
    <xf numFmtId="8" fontId="1" fillId="0" borderId="41" xfId="0" applyNumberFormat="1" applyFont="1" applyBorder="1"/>
    <xf numFmtId="0" fontId="1" fillId="0" borderId="0" xfId="0" applyFont="1"/>
    <xf numFmtId="0" fontId="11" fillId="2" borderId="37" xfId="0" applyFont="1" applyFill="1" applyBorder="1" applyAlignment="1">
      <alignment vertical="center" wrapText="1"/>
    </xf>
    <xf numFmtId="0" fontId="11" fillId="2" borderId="43" xfId="0" applyFont="1" applyFill="1" applyBorder="1" applyAlignment="1">
      <alignment vertical="center" wrapText="1"/>
    </xf>
    <xf numFmtId="0" fontId="11" fillId="2" borderId="44" xfId="0" applyFont="1" applyFill="1" applyBorder="1" applyAlignment="1">
      <alignment vertical="center" wrapText="1"/>
    </xf>
    <xf numFmtId="0" fontId="11" fillId="2" borderId="46" xfId="0" applyFont="1" applyFill="1" applyBorder="1" applyAlignment="1">
      <alignment vertical="center" wrapText="1"/>
    </xf>
    <xf numFmtId="0" fontId="11" fillId="2" borderId="40" xfId="0" applyFont="1" applyFill="1" applyBorder="1" applyAlignment="1">
      <alignment vertical="center" wrapText="1"/>
    </xf>
    <xf numFmtId="6" fontId="0" fillId="0" borderId="23" xfId="0" applyNumberFormat="1" applyBorder="1"/>
    <xf numFmtId="0" fontId="0" fillId="0" borderId="23" xfId="0" applyBorder="1"/>
    <xf numFmtId="0" fontId="0" fillId="3" borderId="38" xfId="0" applyFill="1" applyBorder="1"/>
    <xf numFmtId="6" fontId="0" fillId="3" borderId="36" xfId="0" applyNumberFormat="1" applyFill="1" applyBorder="1"/>
    <xf numFmtId="0" fontId="0" fillId="3" borderId="45" xfId="0" applyFill="1" applyBorder="1"/>
    <xf numFmtId="0" fontId="0" fillId="3" borderId="36" xfId="0" applyFill="1" applyBorder="1"/>
    <xf numFmtId="9" fontId="0" fillId="3" borderId="47" xfId="0" applyNumberFormat="1" applyFill="1" applyBorder="1"/>
    <xf numFmtId="0" fontId="5" fillId="2" borderId="48" xfId="0" applyFont="1" applyFill="1" applyBorder="1" applyAlignment="1">
      <alignment vertical="center" wrapText="1"/>
    </xf>
    <xf numFmtId="0" fontId="5" fillId="2" borderId="49" xfId="0" applyFont="1" applyFill="1" applyBorder="1" applyAlignment="1">
      <alignment vertical="center" wrapText="1"/>
    </xf>
    <xf numFmtId="0" fontId="5" fillId="2" borderId="50" xfId="0" applyFont="1" applyFill="1" applyBorder="1" applyAlignment="1">
      <alignment vertical="center" wrapText="1"/>
    </xf>
    <xf numFmtId="0" fontId="5" fillId="2" borderId="51" xfId="0" applyFont="1" applyFill="1" applyBorder="1" applyAlignment="1">
      <alignment vertical="center" wrapText="1"/>
    </xf>
    <xf numFmtId="0" fontId="5" fillId="2" borderId="52" xfId="0" applyFont="1" applyFill="1" applyBorder="1" applyAlignment="1">
      <alignment vertical="center" wrapText="1"/>
    </xf>
    <xf numFmtId="0" fontId="0" fillId="0" borderId="53" xfId="0" applyBorder="1"/>
    <xf numFmtId="0" fontId="0" fillId="0" borderId="54" xfId="0" applyBorder="1"/>
    <xf numFmtId="6" fontId="0" fillId="0" borderId="54" xfId="0" applyNumberFormat="1" applyBorder="1"/>
    <xf numFmtId="6" fontId="0" fillId="0" borderId="55" xfId="0" applyNumberFormat="1" applyBorder="1"/>
    <xf numFmtId="0" fontId="1" fillId="0" borderId="53" xfId="0" applyFont="1" applyBorder="1"/>
    <xf numFmtId="0" fontId="1" fillId="0" borderId="38" xfId="0" applyFont="1" applyBorder="1"/>
    <xf numFmtId="0" fontId="1" fillId="0" borderId="48" xfId="0" applyFont="1" applyBorder="1"/>
    <xf numFmtId="0" fontId="0" fillId="0" borderId="61" xfId="0" applyBorder="1"/>
    <xf numFmtId="0" fontId="1" fillId="0" borderId="60" xfId="0" applyFont="1" applyBorder="1" applyAlignment="1">
      <alignment wrapText="1"/>
    </xf>
    <xf numFmtId="0" fontId="0" fillId="0" borderId="41" xfId="0" applyBorder="1"/>
    <xf numFmtId="0" fontId="11" fillId="2" borderId="49" xfId="0" applyFont="1" applyFill="1" applyBorder="1" applyAlignment="1">
      <alignment vertical="center" wrapText="1"/>
    </xf>
    <xf numFmtId="0" fontId="0" fillId="0" borderId="39" xfId="1" applyNumberFormat="1" applyFont="1" applyBorder="1"/>
    <xf numFmtId="0" fontId="0" fillId="0" borderId="55" xfId="0" applyBorder="1"/>
    <xf numFmtId="0" fontId="0" fillId="0" borderId="36" xfId="1" applyNumberFormat="1" applyFont="1" applyBorder="1"/>
    <xf numFmtId="0" fontId="1" fillId="0" borderId="61" xfId="0" applyFont="1" applyBorder="1" applyAlignment="1">
      <alignment wrapText="1"/>
    </xf>
    <xf numFmtId="0" fontId="5" fillId="0" borderId="18" xfId="0" applyFont="1" applyBorder="1" applyAlignment="1">
      <alignment horizontal="center" vertical="center" wrapText="1"/>
    </xf>
    <xf numFmtId="0" fontId="11" fillId="2" borderId="50" xfId="0" applyFont="1" applyFill="1" applyBorder="1" applyAlignment="1">
      <alignment vertical="center" wrapText="1"/>
    </xf>
    <xf numFmtId="0" fontId="1" fillId="0" borderId="60" xfId="0" applyFont="1" applyBorder="1"/>
    <xf numFmtId="0" fontId="0" fillId="0" borderId="63" xfId="0" applyBorder="1"/>
    <xf numFmtId="164" fontId="1" fillId="3" borderId="54" xfId="0" applyNumberFormat="1" applyFont="1" applyFill="1" applyBorder="1"/>
    <xf numFmtId="0" fontId="0" fillId="0" borderId="62" xfId="0" applyBorder="1"/>
    <xf numFmtId="164" fontId="0" fillId="0" borderId="39" xfId="1" applyNumberFormat="1" applyFont="1" applyBorder="1"/>
    <xf numFmtId="0" fontId="11" fillId="2" borderId="56" xfId="0" applyFont="1" applyFill="1" applyBorder="1" applyAlignment="1">
      <alignment vertical="center" wrapText="1"/>
    </xf>
    <xf numFmtId="9" fontId="0" fillId="0" borderId="0" xfId="1" applyFont="1"/>
    <xf numFmtId="0" fontId="5" fillId="0" borderId="8" xfId="0" applyFont="1" applyBorder="1" applyAlignment="1">
      <alignment horizontal="left" vertical="center" wrapText="1"/>
    </xf>
    <xf numFmtId="164" fontId="5" fillId="3" borderId="64" xfId="0" applyNumberFormat="1" applyFont="1" applyFill="1" applyBorder="1" applyAlignment="1">
      <alignment horizontal="center" vertical="center" wrapText="1"/>
    </xf>
    <xf numFmtId="0" fontId="8" fillId="0" borderId="60" xfId="0" applyFont="1" applyBorder="1" applyAlignment="1">
      <alignment horizontal="left" vertical="center" wrapText="1"/>
    </xf>
    <xf numFmtId="164" fontId="5" fillId="0" borderId="65" xfId="0" applyNumberFormat="1" applyFont="1" applyBorder="1" applyAlignment="1">
      <alignment horizontal="center" vertical="center" wrapText="1"/>
    </xf>
    <xf numFmtId="0" fontId="14" fillId="0" borderId="72" xfId="0" applyFont="1" applyBorder="1" applyAlignment="1">
      <alignment horizontal="left" vertical="center" wrapText="1"/>
    </xf>
    <xf numFmtId="9" fontId="5" fillId="3" borderId="73" xfId="1" applyFont="1" applyFill="1" applyBorder="1" applyAlignment="1">
      <alignment horizontal="center" vertical="center" wrapText="1"/>
    </xf>
    <xf numFmtId="9" fontId="5" fillId="3" borderId="74" xfId="1" applyFont="1" applyFill="1" applyBorder="1" applyAlignment="1">
      <alignment horizontal="center" vertical="center" wrapText="1"/>
    </xf>
    <xf numFmtId="9" fontId="5" fillId="3" borderId="75" xfId="1" applyFont="1" applyFill="1" applyBorder="1" applyAlignment="1">
      <alignment horizontal="center" vertical="center" wrapText="1"/>
    </xf>
    <xf numFmtId="9" fontId="5" fillId="3" borderId="76" xfId="1" applyFont="1" applyFill="1" applyBorder="1" applyAlignment="1">
      <alignment horizontal="center" vertical="center" wrapText="1"/>
    </xf>
    <xf numFmtId="9" fontId="5" fillId="3" borderId="77" xfId="1" applyFont="1" applyFill="1" applyBorder="1" applyAlignment="1">
      <alignment horizontal="center" vertical="center" wrapText="1"/>
    </xf>
    <xf numFmtId="9" fontId="5" fillId="3" borderId="78" xfId="1" applyFont="1" applyFill="1" applyBorder="1" applyAlignment="1">
      <alignment horizontal="center" vertical="center" wrapText="1"/>
    </xf>
    <xf numFmtId="9" fontId="5" fillId="3" borderId="79" xfId="1" applyFont="1" applyFill="1" applyBorder="1" applyAlignment="1">
      <alignment horizontal="center" vertical="center" wrapText="1"/>
    </xf>
    <xf numFmtId="0" fontId="5" fillId="2" borderId="80" xfId="0" applyFont="1" applyFill="1" applyBorder="1" applyAlignment="1">
      <alignment vertical="center" wrapText="1"/>
    </xf>
    <xf numFmtId="0" fontId="5" fillId="2" borderId="81" xfId="0" applyFont="1" applyFill="1" applyBorder="1" applyAlignment="1">
      <alignment vertical="center" wrapText="1"/>
    </xf>
    <xf numFmtId="0" fontId="5" fillId="2" borderId="82" xfId="0" applyFont="1" applyFill="1" applyBorder="1" applyAlignment="1">
      <alignment vertical="center" wrapText="1"/>
    </xf>
    <xf numFmtId="0" fontId="5" fillId="2" borderId="83" xfId="0" applyFont="1" applyFill="1" applyBorder="1" applyAlignment="1">
      <alignment vertical="center" wrapText="1"/>
    </xf>
    <xf numFmtId="0" fontId="5" fillId="2" borderId="84" xfId="0" applyFont="1" applyFill="1" applyBorder="1" applyAlignment="1">
      <alignment vertical="center" wrapText="1"/>
    </xf>
    <xf numFmtId="0" fontId="5" fillId="2" borderId="85" xfId="0" applyFont="1" applyFill="1" applyBorder="1" applyAlignment="1">
      <alignment vertical="center" wrapText="1"/>
    </xf>
    <xf numFmtId="0" fontId="0" fillId="0" borderId="36" xfId="0" applyBorder="1"/>
    <xf numFmtId="0" fontId="0" fillId="3" borderId="86" xfId="0" applyFill="1" applyBorder="1"/>
    <xf numFmtId="0" fontId="0" fillId="0" borderId="86" xfId="0" applyBorder="1"/>
    <xf numFmtId="0" fontId="11" fillId="2" borderId="60" xfId="0" applyFont="1" applyFill="1" applyBorder="1" applyAlignment="1">
      <alignment vertical="center" wrapText="1"/>
    </xf>
    <xf numFmtId="0" fontId="11" fillId="2" borderId="62" xfId="0" applyFont="1" applyFill="1" applyBorder="1" applyAlignment="1">
      <alignment vertical="center" wrapText="1"/>
    </xf>
    <xf numFmtId="0" fontId="11" fillId="2" borderId="63" xfId="0" applyFont="1" applyFill="1" applyBorder="1" applyAlignment="1">
      <alignment vertical="center" wrapText="1"/>
    </xf>
    <xf numFmtId="0" fontId="0" fillId="3" borderId="87" xfId="0" applyFill="1" applyBorder="1"/>
    <xf numFmtId="0" fontId="0" fillId="0" borderId="88" xfId="0" applyBorder="1"/>
    <xf numFmtId="0" fontId="0" fillId="0" borderId="39" xfId="0" applyBorder="1"/>
    <xf numFmtId="0" fontId="0" fillId="3" borderId="89" xfId="0" applyFill="1" applyBorder="1"/>
    <xf numFmtId="0" fontId="0" fillId="3" borderId="90" xfId="0" applyFill="1" applyBorder="1"/>
    <xf numFmtId="0" fontId="0" fillId="0" borderId="90" xfId="0" applyBorder="1"/>
    <xf numFmtId="0" fontId="0" fillId="0" borderId="91" xfId="0" applyBorder="1"/>
    <xf numFmtId="164" fontId="0" fillId="3" borderId="86" xfId="0" applyNumberFormat="1" applyFill="1" applyBorder="1"/>
    <xf numFmtId="164" fontId="0" fillId="3" borderId="36" xfId="0" applyNumberFormat="1" applyFill="1" applyBorder="1"/>
    <xf numFmtId="164" fontId="0" fillId="3" borderId="90" xfId="0" applyNumberFormat="1" applyFill="1" applyBorder="1"/>
    <xf numFmtId="0" fontId="8" fillId="5" borderId="60" xfId="0" applyFont="1" applyFill="1" applyBorder="1" applyAlignment="1">
      <alignment horizontal="left" vertical="center" wrapText="1"/>
    </xf>
    <xf numFmtId="164" fontId="5" fillId="5" borderId="65" xfId="0" applyNumberFormat="1" applyFont="1" applyFill="1" applyBorder="1" applyAlignment="1">
      <alignment horizontal="center" vertical="center" wrapText="1"/>
    </xf>
    <xf numFmtId="164" fontId="5" fillId="5" borderId="66" xfId="0" applyNumberFormat="1" applyFont="1" applyFill="1" applyBorder="1" applyAlignment="1">
      <alignment horizontal="center" vertical="center" wrapText="1"/>
    </xf>
    <xf numFmtId="164" fontId="5" fillId="5" borderId="67" xfId="0" applyNumberFormat="1" applyFont="1" applyFill="1" applyBorder="1" applyAlignment="1">
      <alignment horizontal="center" vertical="center" wrapText="1"/>
    </xf>
    <xf numFmtId="164" fontId="5" fillId="5" borderId="68" xfId="0" applyNumberFormat="1" applyFont="1" applyFill="1" applyBorder="1" applyAlignment="1">
      <alignment horizontal="center" vertical="center" wrapText="1"/>
    </xf>
    <xf numFmtId="164" fontId="5" fillId="5" borderId="69" xfId="0" applyNumberFormat="1" applyFont="1" applyFill="1" applyBorder="1" applyAlignment="1">
      <alignment horizontal="center" vertical="center" wrapText="1"/>
    </xf>
    <xf numFmtId="164" fontId="5" fillId="5" borderId="70" xfId="0" applyNumberFormat="1" applyFont="1" applyFill="1" applyBorder="1" applyAlignment="1">
      <alignment horizontal="center" vertical="center" wrapText="1"/>
    </xf>
    <xf numFmtId="164" fontId="5" fillId="5" borderId="71" xfId="0" applyNumberFormat="1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left" vertical="center" wrapText="1"/>
    </xf>
    <xf numFmtId="8" fontId="5" fillId="5" borderId="18" xfId="0" applyNumberFormat="1" applyFont="1" applyFill="1" applyBorder="1" applyAlignment="1">
      <alignment horizontal="center" vertical="center" wrapText="1"/>
    </xf>
    <xf numFmtId="8" fontId="1" fillId="0" borderId="58" xfId="0" applyNumberFormat="1" applyFont="1" applyBorder="1"/>
    <xf numFmtId="0" fontId="13" fillId="0" borderId="92" xfId="0" applyFont="1" applyBorder="1"/>
    <xf numFmtId="0" fontId="0" fillId="0" borderId="93" xfId="0" applyBorder="1"/>
    <xf numFmtId="0" fontId="0" fillId="0" borderId="94" xfId="0" applyBorder="1"/>
    <xf numFmtId="0" fontId="13" fillId="0" borderId="95" xfId="0" applyFont="1" applyBorder="1"/>
    <xf numFmtId="0" fontId="0" fillId="0" borderId="96" xfId="0" applyBorder="1"/>
    <xf numFmtId="8" fontId="1" fillId="4" borderId="42" xfId="0" applyNumberFormat="1" applyFont="1" applyFill="1" applyBorder="1"/>
    <xf numFmtId="8" fontId="1" fillId="4" borderId="97" xfId="0" applyNumberFormat="1" applyFont="1" applyFill="1" applyBorder="1"/>
    <xf numFmtId="0" fontId="15" fillId="0" borderId="0" xfId="0" applyFont="1"/>
    <xf numFmtId="0" fontId="1" fillId="0" borderId="98" xfId="0" applyFont="1" applyBorder="1"/>
    <xf numFmtId="0" fontId="1" fillId="0" borderId="99" xfId="0" applyFont="1" applyBorder="1"/>
    <xf numFmtId="0" fontId="1" fillId="0" borderId="100" xfId="0" applyFont="1" applyBorder="1"/>
    <xf numFmtId="8" fontId="1" fillId="0" borderId="101" xfId="0" applyNumberFormat="1" applyFont="1" applyBorder="1"/>
    <xf numFmtId="0" fontId="1" fillId="0" borderId="60" xfId="0" applyFont="1" applyBorder="1" applyAlignment="1">
      <alignment horizontal="center" wrapText="1"/>
    </xf>
    <xf numFmtId="0" fontId="1" fillId="0" borderId="63" xfId="0" applyFont="1" applyBorder="1" applyAlignment="1">
      <alignment horizontal="center" wrapText="1"/>
    </xf>
    <xf numFmtId="0" fontId="11" fillId="2" borderId="43" xfId="0" applyFont="1" applyFill="1" applyBorder="1" applyAlignment="1">
      <alignment horizontal="center" vertical="center" wrapText="1"/>
    </xf>
    <xf numFmtId="0" fontId="11" fillId="2" borderId="49" xfId="0" applyFont="1" applyFill="1" applyBorder="1" applyAlignment="1">
      <alignment horizontal="center" vertical="center" wrapText="1"/>
    </xf>
    <xf numFmtId="0" fontId="11" fillId="2" borderId="37" xfId="0" applyFont="1" applyFill="1" applyBorder="1" applyAlignment="1">
      <alignment horizontal="center" vertical="center" wrapText="1"/>
    </xf>
    <xf numFmtId="0" fontId="11" fillId="2" borderId="48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2" borderId="57" xfId="0" applyFont="1" applyFill="1" applyBorder="1" applyAlignment="1">
      <alignment horizontal="center" vertical="center" wrapText="1"/>
    </xf>
    <xf numFmtId="0" fontId="11" fillId="2" borderId="58" xfId="0" applyFont="1" applyFill="1" applyBorder="1" applyAlignment="1">
      <alignment horizontal="center" vertical="center" wrapText="1"/>
    </xf>
    <xf numFmtId="0" fontId="11" fillId="2" borderId="42" xfId="0" applyFont="1" applyFill="1" applyBorder="1" applyAlignment="1">
      <alignment horizontal="center" vertical="center" wrapText="1"/>
    </xf>
    <xf numFmtId="0" fontId="11" fillId="2" borderId="56" xfId="0" applyFont="1" applyFill="1" applyBorder="1" applyAlignment="1">
      <alignment horizontal="center" vertical="center" wrapText="1"/>
    </xf>
    <xf numFmtId="0" fontId="11" fillId="2" borderId="59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E56A5-FECD-4275-A222-94C18C8F85C0}">
  <dimension ref="A1:L42"/>
  <sheetViews>
    <sheetView tabSelected="1" zoomScale="85" zoomScaleNormal="85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G40" sqref="G40"/>
    </sheetView>
  </sheetViews>
  <sheetFormatPr defaultRowHeight="15" customHeight="1" x14ac:dyDescent="0.35"/>
  <cols>
    <col min="1" max="1" width="9.81640625" bestFit="1" customWidth="1"/>
    <col min="2" max="2" width="42.54296875" customWidth="1"/>
    <col min="3" max="3" width="20.7265625" customWidth="1"/>
    <col min="4" max="4" width="26.453125" customWidth="1"/>
    <col min="5" max="5" width="20.7265625" customWidth="1"/>
    <col min="6" max="6" width="26.453125" customWidth="1"/>
    <col min="7" max="7" width="20.7265625" customWidth="1"/>
    <col min="8" max="8" width="26.453125" customWidth="1"/>
    <col min="9" max="9" width="20.7265625" customWidth="1"/>
    <col min="10" max="10" width="26.453125" customWidth="1"/>
    <col min="11" max="11" width="20.7265625" customWidth="1"/>
    <col min="12" max="12" width="26.453125" customWidth="1"/>
  </cols>
  <sheetData>
    <row r="1" spans="1:12" ht="22.5" x14ac:dyDescent="0.35">
      <c r="B1" s="1" t="s">
        <v>0</v>
      </c>
      <c r="C1" s="15"/>
      <c r="D1" s="16"/>
      <c r="E1" s="38"/>
      <c r="F1" s="46"/>
      <c r="G1" s="16"/>
      <c r="H1" s="17"/>
      <c r="I1" s="15"/>
      <c r="J1" s="16"/>
      <c r="K1" s="38"/>
      <c r="L1" s="46"/>
    </row>
    <row r="2" spans="1:12" ht="47.25" customHeight="1" x14ac:dyDescent="0.35">
      <c r="B2" s="10" t="s">
        <v>1</v>
      </c>
      <c r="C2" s="18">
        <v>1</v>
      </c>
      <c r="D2" s="7"/>
      <c r="E2" s="39">
        <v>2</v>
      </c>
      <c r="F2" s="47"/>
      <c r="G2" s="7">
        <v>3</v>
      </c>
      <c r="H2" s="19"/>
      <c r="I2" s="18">
        <v>4</v>
      </c>
      <c r="J2" s="7"/>
      <c r="K2" s="39">
        <v>5</v>
      </c>
      <c r="L2" s="47"/>
    </row>
    <row r="3" spans="1:12" ht="16" x14ac:dyDescent="0.35">
      <c r="B3" s="11"/>
      <c r="C3" s="20"/>
      <c r="D3" s="8"/>
      <c r="E3" s="40"/>
      <c r="F3" s="48"/>
      <c r="G3" s="8"/>
      <c r="H3" s="21"/>
      <c r="I3" s="20"/>
      <c r="J3" s="8"/>
      <c r="K3" s="40"/>
      <c r="L3" s="48"/>
    </row>
    <row r="4" spans="1:12" ht="16.5" customHeight="1" x14ac:dyDescent="0.35">
      <c r="B4" s="12"/>
      <c r="C4" s="22" t="s">
        <v>2</v>
      </c>
      <c r="D4" s="9" t="s">
        <v>3</v>
      </c>
      <c r="E4" s="41" t="s">
        <v>2</v>
      </c>
      <c r="F4" s="49" t="s">
        <v>4</v>
      </c>
      <c r="G4" s="9" t="s">
        <v>5</v>
      </c>
      <c r="H4" s="23" t="s">
        <v>6</v>
      </c>
      <c r="I4" s="22" t="s">
        <v>7</v>
      </c>
      <c r="J4" s="6" t="s">
        <v>3</v>
      </c>
      <c r="K4" s="41" t="s">
        <v>7</v>
      </c>
      <c r="L4" s="49" t="s">
        <v>4</v>
      </c>
    </row>
    <row r="5" spans="1:12" ht="16" x14ac:dyDescent="0.35">
      <c r="A5" t="s">
        <v>8</v>
      </c>
      <c r="B5" s="13"/>
      <c r="C5" s="24" t="s">
        <v>9</v>
      </c>
      <c r="D5" s="36" t="s">
        <v>10</v>
      </c>
      <c r="E5" s="42" t="s">
        <v>9</v>
      </c>
      <c r="F5" s="50" t="s">
        <v>10</v>
      </c>
      <c r="G5" s="44" t="s">
        <v>9</v>
      </c>
      <c r="H5" s="25" t="s">
        <v>10</v>
      </c>
      <c r="I5" s="24" t="s">
        <v>9</v>
      </c>
      <c r="J5" s="3" t="s">
        <v>10</v>
      </c>
      <c r="K5" s="42" t="s">
        <v>9</v>
      </c>
      <c r="L5" s="50" t="s">
        <v>10</v>
      </c>
    </row>
    <row r="6" spans="1:12" ht="16" x14ac:dyDescent="0.35">
      <c r="A6" s="35" t="s">
        <v>11</v>
      </c>
      <c r="B6" s="2" t="s">
        <v>12</v>
      </c>
      <c r="C6" s="26">
        <v>13</v>
      </c>
      <c r="D6" s="26">
        <v>13</v>
      </c>
      <c r="E6" s="26">
        <v>13</v>
      </c>
      <c r="F6" s="26">
        <v>13</v>
      </c>
      <c r="G6" s="26">
        <v>13</v>
      </c>
      <c r="H6" s="26">
        <v>13</v>
      </c>
      <c r="I6" s="26">
        <v>13</v>
      </c>
      <c r="J6" s="26">
        <v>13</v>
      </c>
      <c r="K6" s="26">
        <v>13</v>
      </c>
      <c r="L6" s="26">
        <v>13</v>
      </c>
    </row>
    <row r="7" spans="1:12" ht="32" x14ac:dyDescent="0.35">
      <c r="A7" s="35" t="s">
        <v>13</v>
      </c>
      <c r="B7" s="2" t="s">
        <v>14</v>
      </c>
      <c r="C7" s="87">
        <f>'Income Calculation'!C14</f>
        <v>0</v>
      </c>
      <c r="D7" s="87">
        <f>'Income Calculation'!G14</f>
        <v>0</v>
      </c>
      <c r="E7" s="87">
        <f>'Income Calculation'!C23</f>
        <v>0</v>
      </c>
      <c r="F7" s="87">
        <f>'Income Calculation'!G23</f>
        <v>0</v>
      </c>
      <c r="G7" s="87">
        <f>'Income Calculation'!C32</f>
        <v>0</v>
      </c>
      <c r="H7" s="87">
        <f>'Income Calculation'!G32</f>
        <v>0</v>
      </c>
      <c r="I7" s="87">
        <f>'Income Calculation'!C41</f>
        <v>0</v>
      </c>
      <c r="J7" s="87">
        <f>'Income Calculation'!G41</f>
        <v>0</v>
      </c>
      <c r="K7" s="87">
        <f>'Income Calculation'!C50</f>
        <v>0</v>
      </c>
      <c r="L7" s="87">
        <f>'Income Calculation'!G50</f>
        <v>0</v>
      </c>
    </row>
    <row r="8" spans="1:12" ht="32" x14ac:dyDescent="0.35">
      <c r="A8" s="35" t="s">
        <v>15</v>
      </c>
      <c r="B8" s="2" t="s">
        <v>16</v>
      </c>
      <c r="C8" s="30">
        <f>'Income Calculation'!E14</f>
        <v>0</v>
      </c>
      <c r="D8" s="30">
        <f>'Income Calculation'!M14+'Income Calculation'!K14+'Income Calculation'!I14</f>
        <v>0</v>
      </c>
      <c r="E8" s="30">
        <f>'Income Calculation'!E23</f>
        <v>0</v>
      </c>
      <c r="F8" s="30">
        <f>'Income Calculation'!I23+'Income Calculation'!K23+'Income Calculation'!M23</f>
        <v>0</v>
      </c>
      <c r="G8" s="30">
        <f>'Income Calculation'!E32</f>
        <v>0</v>
      </c>
      <c r="H8" s="30">
        <f>'Income Calculation'!I32+'Income Calculation'!K32+'Income Calculation'!M32</f>
        <v>0</v>
      </c>
      <c r="I8" s="30">
        <f>'Income Calculation'!E41</f>
        <v>0</v>
      </c>
      <c r="J8" s="30">
        <f>'Income Calculation'!I41+'Income Calculation'!K41+'Income Calculation'!M41</f>
        <v>0</v>
      </c>
      <c r="K8" s="30">
        <f>'Income Calculation'!E50</f>
        <v>0</v>
      </c>
      <c r="L8" s="30">
        <f>'Income Calculation'!I50+'Income Calculation'!K50+'Income Calculation'!M50</f>
        <v>0</v>
      </c>
    </row>
    <row r="9" spans="1:12" ht="16" x14ac:dyDescent="0.35">
      <c r="A9" s="35" t="s">
        <v>17</v>
      </c>
      <c r="B9" s="2" t="s">
        <v>18</v>
      </c>
      <c r="C9" s="30">
        <f>C8*C6</f>
        <v>0</v>
      </c>
      <c r="D9" s="30">
        <f t="shared" ref="D9:L9" si="0">D8*D6</f>
        <v>0</v>
      </c>
      <c r="E9" s="30">
        <f t="shared" si="0"/>
        <v>0</v>
      </c>
      <c r="F9" s="30">
        <f t="shared" si="0"/>
        <v>0</v>
      </c>
      <c r="G9" s="30">
        <f t="shared" si="0"/>
        <v>0</v>
      </c>
      <c r="H9" s="30">
        <f>H8*H6</f>
        <v>0</v>
      </c>
      <c r="I9" s="30">
        <f t="shared" si="0"/>
        <v>0</v>
      </c>
      <c r="J9" s="30">
        <f t="shared" si="0"/>
        <v>0</v>
      </c>
      <c r="K9" s="30">
        <f t="shared" si="0"/>
        <v>0</v>
      </c>
      <c r="L9" s="30">
        <f t="shared" si="0"/>
        <v>0</v>
      </c>
    </row>
    <row r="10" spans="1:12" ht="16" x14ac:dyDescent="0.35">
      <c r="A10" s="35" t="s">
        <v>19</v>
      </c>
      <c r="B10" s="2" t="s">
        <v>20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</row>
    <row r="11" spans="1:12" ht="16" x14ac:dyDescent="0.35">
      <c r="A11" s="35" t="s">
        <v>21</v>
      </c>
      <c r="B11" s="138" t="s">
        <v>22</v>
      </c>
      <c r="C11" s="139">
        <f>C10+C9</f>
        <v>0</v>
      </c>
      <c r="D11" s="139">
        <f t="shared" ref="D11:L11" si="1">D10+D9</f>
        <v>0</v>
      </c>
      <c r="E11" s="139">
        <f t="shared" si="1"/>
        <v>0</v>
      </c>
      <c r="F11" s="139">
        <f t="shared" si="1"/>
        <v>0</v>
      </c>
      <c r="G11" s="139">
        <f t="shared" si="1"/>
        <v>0</v>
      </c>
      <c r="H11" s="139">
        <f t="shared" si="1"/>
        <v>0</v>
      </c>
      <c r="I11" s="139">
        <f t="shared" si="1"/>
        <v>0</v>
      </c>
      <c r="J11" s="139">
        <f t="shared" si="1"/>
        <v>0</v>
      </c>
      <c r="K11" s="139">
        <f t="shared" si="1"/>
        <v>0</v>
      </c>
      <c r="L11" s="139">
        <f t="shared" si="1"/>
        <v>0</v>
      </c>
    </row>
    <row r="12" spans="1:12" ht="16" x14ac:dyDescent="0.35">
      <c r="A12" s="35"/>
      <c r="B12" s="5"/>
      <c r="C12" s="27"/>
      <c r="D12" s="27"/>
      <c r="E12" s="27"/>
      <c r="F12" s="27"/>
      <c r="G12" s="27"/>
      <c r="H12" s="27"/>
      <c r="I12" s="27"/>
      <c r="J12" s="27"/>
      <c r="K12" s="27"/>
      <c r="L12" s="27"/>
    </row>
    <row r="13" spans="1:12" ht="16" x14ac:dyDescent="0.35">
      <c r="A13" s="35" t="s">
        <v>23</v>
      </c>
      <c r="B13" s="2" t="s">
        <v>24</v>
      </c>
      <c r="C13" s="30">
        <f>C6*'Staff Costs'!$I12</f>
        <v>0</v>
      </c>
      <c r="D13" s="30">
        <f>D6*'Staff Costs'!I24</f>
        <v>0</v>
      </c>
      <c r="E13" s="30">
        <f>E6*'Staff Costs'!$I12</f>
        <v>0</v>
      </c>
      <c r="F13" s="30">
        <f>F6*'Staff Costs'!$I24</f>
        <v>0</v>
      </c>
      <c r="G13" s="30">
        <f>G6*'Staff Costs'!$I12</f>
        <v>0</v>
      </c>
      <c r="H13" s="30">
        <f>H6*'Staff Costs'!I24</f>
        <v>0</v>
      </c>
      <c r="I13" s="30">
        <f>I6*'Staff Costs'!$I12</f>
        <v>0</v>
      </c>
      <c r="J13" s="30">
        <f>J6*'Staff Costs'!I24</f>
        <v>0</v>
      </c>
      <c r="K13" s="30">
        <f>K6*'Staff Costs'!$I12</f>
        <v>0</v>
      </c>
      <c r="L13" s="30">
        <f>L6*'Staff Costs'!$I24</f>
        <v>0</v>
      </c>
    </row>
    <row r="14" spans="1:12" ht="16" x14ac:dyDescent="0.35">
      <c r="A14" s="35" t="s">
        <v>25</v>
      </c>
      <c r="B14" s="2" t="s">
        <v>26</v>
      </c>
      <c r="C14" s="29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</row>
    <row r="15" spans="1:12" ht="16" x14ac:dyDescent="0.35">
      <c r="A15" s="35" t="s">
        <v>27</v>
      </c>
      <c r="B15" s="2" t="s">
        <v>28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</row>
    <row r="16" spans="1:12" ht="16" x14ac:dyDescent="0.35">
      <c r="A16" s="35" t="s">
        <v>29</v>
      </c>
      <c r="B16" s="2" t="s">
        <v>30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29">
        <v>0</v>
      </c>
      <c r="L16" s="29">
        <v>0</v>
      </c>
    </row>
    <row r="17" spans="1:12" ht="16" x14ac:dyDescent="0.35">
      <c r="A17" s="35" t="s">
        <v>31</v>
      </c>
      <c r="B17" s="2" t="s">
        <v>32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29">
        <v>0</v>
      </c>
      <c r="L17" s="29">
        <v>0</v>
      </c>
    </row>
    <row r="18" spans="1:12" ht="16" x14ac:dyDescent="0.35">
      <c r="A18" s="35" t="s">
        <v>33</v>
      </c>
      <c r="B18" s="2" t="s">
        <v>34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29">
        <v>0</v>
      </c>
      <c r="K18" s="29">
        <v>0</v>
      </c>
      <c r="L18" s="29">
        <v>0</v>
      </c>
    </row>
    <row r="19" spans="1:12" ht="16" x14ac:dyDescent="0.35">
      <c r="A19" s="35" t="s">
        <v>35</v>
      </c>
      <c r="B19" s="2" t="s">
        <v>36</v>
      </c>
      <c r="C19" s="29">
        <v>0</v>
      </c>
      <c r="D19" s="29">
        <v>0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</row>
    <row r="20" spans="1:12" ht="16" x14ac:dyDescent="0.35">
      <c r="A20" s="35" t="s">
        <v>37</v>
      </c>
      <c r="B20" s="2" t="s">
        <v>38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</row>
    <row r="21" spans="1:12" ht="32" x14ac:dyDescent="0.35">
      <c r="A21" s="35" t="s">
        <v>39</v>
      </c>
      <c r="B21" s="2" t="s">
        <v>40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29">
        <v>0</v>
      </c>
      <c r="K21" s="29">
        <v>0</v>
      </c>
      <c r="L21" s="29">
        <v>0</v>
      </c>
    </row>
    <row r="22" spans="1:12" ht="16" x14ac:dyDescent="0.35">
      <c r="A22" s="35" t="s">
        <v>41</v>
      </c>
      <c r="B22" s="2" t="s">
        <v>42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29">
        <v>0</v>
      </c>
      <c r="K22" s="29">
        <v>0</v>
      </c>
      <c r="L22" s="29">
        <v>0</v>
      </c>
    </row>
    <row r="23" spans="1:12" ht="16" x14ac:dyDescent="0.35">
      <c r="A23" s="35" t="s">
        <v>43</v>
      </c>
      <c r="B23" s="2" t="s">
        <v>44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</row>
    <row r="24" spans="1:12" ht="16" x14ac:dyDescent="0.35">
      <c r="A24" s="35" t="s">
        <v>45</v>
      </c>
      <c r="B24" s="2" t="s">
        <v>46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29">
        <v>0</v>
      </c>
      <c r="J24" s="29">
        <v>0</v>
      </c>
      <c r="K24" s="29">
        <v>0</v>
      </c>
      <c r="L24" s="29">
        <v>0</v>
      </c>
    </row>
    <row r="25" spans="1:12" ht="16" x14ac:dyDescent="0.35">
      <c r="A25" s="35" t="s">
        <v>47</v>
      </c>
      <c r="B25" s="2" t="s">
        <v>48</v>
      </c>
      <c r="C25" s="29">
        <v>0</v>
      </c>
      <c r="D25" s="29">
        <v>0</v>
      </c>
      <c r="E25" s="29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29">
        <v>0</v>
      </c>
    </row>
    <row r="26" spans="1:12" ht="16" x14ac:dyDescent="0.35">
      <c r="A26" s="35" t="s">
        <v>49</v>
      </c>
      <c r="B26" s="2" t="s">
        <v>20</v>
      </c>
      <c r="C26" s="29">
        <v>0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</row>
    <row r="27" spans="1:12" ht="16" x14ac:dyDescent="0.35">
      <c r="A27" s="35" t="s">
        <v>50</v>
      </c>
      <c r="B27" s="2" t="s">
        <v>20</v>
      </c>
      <c r="C27" s="29">
        <v>0</v>
      </c>
      <c r="D27" s="29">
        <v>0</v>
      </c>
      <c r="E27" s="29">
        <v>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9">
        <v>0</v>
      </c>
    </row>
    <row r="28" spans="1:12" ht="16" x14ac:dyDescent="0.35">
      <c r="A28" s="35" t="s">
        <v>51</v>
      </c>
      <c r="B28" s="96" t="s">
        <v>20</v>
      </c>
      <c r="C28" s="97">
        <v>0</v>
      </c>
      <c r="D28" s="29">
        <v>0</v>
      </c>
      <c r="E28" s="29">
        <v>0</v>
      </c>
      <c r="F28" s="29">
        <v>0</v>
      </c>
      <c r="G28" s="97">
        <v>0</v>
      </c>
      <c r="H28" s="97">
        <v>0</v>
      </c>
      <c r="I28" s="97">
        <v>0</v>
      </c>
      <c r="J28" s="97">
        <v>0</v>
      </c>
      <c r="K28" s="97">
        <v>0</v>
      </c>
      <c r="L28" s="97">
        <v>0</v>
      </c>
    </row>
    <row r="29" spans="1:12" ht="16" x14ac:dyDescent="0.35">
      <c r="A29" s="35" t="s">
        <v>52</v>
      </c>
      <c r="B29" s="130" t="s">
        <v>53</v>
      </c>
      <c r="C29" s="131">
        <f t="shared" ref="C29:L29" si="2">SUM(C12:C27)</f>
        <v>0</v>
      </c>
      <c r="D29" s="132">
        <f t="shared" si="2"/>
        <v>0</v>
      </c>
      <c r="E29" s="133">
        <f t="shared" si="2"/>
        <v>0</v>
      </c>
      <c r="F29" s="134">
        <f t="shared" si="2"/>
        <v>0</v>
      </c>
      <c r="G29" s="135">
        <f t="shared" si="2"/>
        <v>0</v>
      </c>
      <c r="H29" s="136">
        <f t="shared" si="2"/>
        <v>0</v>
      </c>
      <c r="I29" s="131">
        <f t="shared" si="2"/>
        <v>0</v>
      </c>
      <c r="J29" s="137">
        <f t="shared" si="2"/>
        <v>0</v>
      </c>
      <c r="K29" s="133">
        <f t="shared" si="2"/>
        <v>0</v>
      </c>
      <c r="L29" s="134">
        <f t="shared" si="2"/>
        <v>0</v>
      </c>
    </row>
    <row r="30" spans="1:12" s="95" customFormat="1" ht="16" x14ac:dyDescent="0.35">
      <c r="A30" s="35"/>
      <c r="B30" s="100" t="s">
        <v>54</v>
      </c>
      <c r="C30" s="101">
        <v>0</v>
      </c>
      <c r="D30" s="102">
        <v>0</v>
      </c>
      <c r="E30" s="103">
        <v>0</v>
      </c>
      <c r="F30" s="104">
        <v>0</v>
      </c>
      <c r="G30" s="105">
        <v>0</v>
      </c>
      <c r="H30" s="106">
        <v>0</v>
      </c>
      <c r="I30" s="101">
        <v>0.03</v>
      </c>
      <c r="J30" s="107">
        <v>0.03</v>
      </c>
      <c r="K30" s="103">
        <v>0.03</v>
      </c>
      <c r="L30" s="104">
        <v>0.03</v>
      </c>
    </row>
    <row r="31" spans="1:12" ht="16" x14ac:dyDescent="0.35">
      <c r="A31" s="35" t="s">
        <v>52</v>
      </c>
      <c r="B31" s="98" t="s">
        <v>55</v>
      </c>
      <c r="C31" s="99">
        <f>C29+(C29*C30)</f>
        <v>0</v>
      </c>
      <c r="D31" s="99">
        <f t="shared" ref="D31:L31" si="3">D29+(D29*D30)</f>
        <v>0</v>
      </c>
      <c r="E31" s="99">
        <f t="shared" si="3"/>
        <v>0</v>
      </c>
      <c r="F31" s="99">
        <f t="shared" si="3"/>
        <v>0</v>
      </c>
      <c r="G31" s="99">
        <f t="shared" si="3"/>
        <v>0</v>
      </c>
      <c r="H31" s="99">
        <f t="shared" si="3"/>
        <v>0</v>
      </c>
      <c r="I31" s="99">
        <f t="shared" si="3"/>
        <v>0</v>
      </c>
      <c r="J31" s="99">
        <f t="shared" si="3"/>
        <v>0</v>
      </c>
      <c r="K31" s="99">
        <f t="shared" si="3"/>
        <v>0</v>
      </c>
      <c r="L31" s="99">
        <f t="shared" si="3"/>
        <v>0</v>
      </c>
    </row>
    <row r="32" spans="1:12" ht="16" x14ac:dyDescent="0.35">
      <c r="A32" s="35"/>
      <c r="B32" s="13"/>
      <c r="C32" s="108"/>
      <c r="D32" s="109"/>
      <c r="E32" s="110"/>
      <c r="F32" s="111"/>
      <c r="G32" s="109"/>
      <c r="H32" s="112"/>
      <c r="I32" s="108"/>
      <c r="J32" s="113"/>
      <c r="K32" s="110"/>
      <c r="L32" s="111"/>
    </row>
    <row r="33" spans="1:12" ht="16" x14ac:dyDescent="0.35">
      <c r="A33" s="35" t="s">
        <v>56</v>
      </c>
      <c r="B33" s="14" t="s">
        <v>57</v>
      </c>
      <c r="C33" s="31">
        <f t="shared" ref="C33:L33" si="4">C11-C31</f>
        <v>0</v>
      </c>
      <c r="D33" s="37">
        <f t="shared" si="4"/>
        <v>0</v>
      </c>
      <c r="E33" s="43">
        <f t="shared" si="4"/>
        <v>0</v>
      </c>
      <c r="F33" s="51">
        <f t="shared" si="4"/>
        <v>0</v>
      </c>
      <c r="G33" s="45">
        <f t="shared" si="4"/>
        <v>0</v>
      </c>
      <c r="H33" s="33">
        <f t="shared" si="4"/>
        <v>0</v>
      </c>
      <c r="I33" s="31">
        <f t="shared" si="4"/>
        <v>0</v>
      </c>
      <c r="J33" s="32">
        <f t="shared" si="4"/>
        <v>0</v>
      </c>
      <c r="K33" s="43">
        <f t="shared" si="4"/>
        <v>0</v>
      </c>
      <c r="L33" s="51">
        <f t="shared" si="4"/>
        <v>0</v>
      </c>
    </row>
    <row r="34" spans="1:12" ht="15.5" x14ac:dyDescent="0.35">
      <c r="A34" s="35"/>
      <c r="B34" s="4"/>
    </row>
    <row r="35" spans="1:12" ht="14.5" x14ac:dyDescent="0.35">
      <c r="A35" s="35"/>
    </row>
    <row r="36" spans="1:12" ht="21" x14ac:dyDescent="0.5">
      <c r="A36" s="35"/>
      <c r="B36" s="52" t="s">
        <v>58</v>
      </c>
      <c r="C36" s="146">
        <f>IF(C33&lt;0,+C33,0)+IF(D33&lt;0,+D33,0)+IF(E33&lt;0,+E33,0)+IF(F33&lt;0,+F33,0)+IF(G33&lt;0,+G33,0)+IF(H33&lt;0,+H33,0)+IF(I33&lt;0,+I33,0)+IF(J33&lt;0,+J33,0)+IF(K33&lt;0,+K33,0)+IF(L33&lt;0,+L33,0)</f>
        <v>0</v>
      </c>
      <c r="D36" s="141" t="s">
        <v>59</v>
      </c>
      <c r="E36" s="142"/>
      <c r="F36" s="143"/>
      <c r="G36" s="92"/>
      <c r="H36" s="90"/>
    </row>
    <row r="37" spans="1:12" ht="21" x14ac:dyDescent="0.5">
      <c r="A37" s="35"/>
      <c r="B37" s="140" t="s">
        <v>60</v>
      </c>
      <c r="C37" s="147">
        <f>SUM(C33+D33+F33+E33+G33+H33)</f>
        <v>0</v>
      </c>
      <c r="D37" s="144" t="s">
        <v>61</v>
      </c>
      <c r="F37" s="145"/>
    </row>
    <row r="38" spans="1:12" ht="21" x14ac:dyDescent="0.5">
      <c r="A38" s="35"/>
      <c r="B38" s="140" t="s">
        <v>62</v>
      </c>
      <c r="C38" s="147">
        <f>SUM(I33+J33)</f>
        <v>0</v>
      </c>
      <c r="D38" s="144" t="s">
        <v>63</v>
      </c>
      <c r="F38" s="145"/>
    </row>
    <row r="39" spans="1:12" ht="14.5" x14ac:dyDescent="0.35">
      <c r="A39" s="35"/>
      <c r="B39" s="34" t="s">
        <v>64</v>
      </c>
      <c r="C39" s="152">
        <f>IF(C33&gt;0,+C33,0)+IF(D33&gt;0,+D33,0)+IF(E33&gt;0,+E33,0)+IF(F33&gt;0,+F33,0)+IF(G33&gt;0,+G33,0)+IF(H33&gt;0,+H33,0)+IF(I33&gt;0,+I33,0)+IF(J33&gt;0,+J33,0)+IF(K33&gt;0,+K33,0)+IF(L33&gt;0,+L33,0)</f>
        <v>0</v>
      </c>
      <c r="D39" s="149" t="s">
        <v>131</v>
      </c>
      <c r="E39" s="150"/>
      <c r="F39" s="151"/>
    </row>
    <row r="40" spans="1:12" ht="14.5" x14ac:dyDescent="0.35">
      <c r="A40" s="35"/>
      <c r="B40" s="34" t="s">
        <v>65</v>
      </c>
      <c r="C40" s="34">
        <f>SUM(C36:C39)</f>
        <v>0</v>
      </c>
    </row>
    <row r="41" spans="1:12" ht="21" x14ac:dyDescent="0.5">
      <c r="A41" s="35"/>
      <c r="B41" s="53"/>
      <c r="C41" s="53"/>
      <c r="D41" s="148"/>
    </row>
    <row r="42" spans="1:12" ht="14.5" x14ac:dyDescent="0.35">
      <c r="A42" s="35"/>
    </row>
  </sheetData>
  <phoneticPr fontId="1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67D36-AB4B-42DB-942C-56128CAD4E9D}">
  <dimension ref="B1:P59"/>
  <sheetViews>
    <sheetView topLeftCell="C46" workbookViewId="0">
      <selection activeCell="J30" sqref="J30"/>
    </sheetView>
  </sheetViews>
  <sheetFormatPr defaultRowHeight="14.5" x14ac:dyDescent="0.35"/>
  <cols>
    <col min="1" max="1" width="4.453125" customWidth="1"/>
    <col min="2" max="2" width="17.81640625" style="54" bestFit="1" customWidth="1"/>
    <col min="3" max="5" width="15.453125" style="54" customWidth="1"/>
    <col min="6" max="6" width="3.453125" style="54" customWidth="1"/>
    <col min="7" max="12" width="15.453125" style="54" customWidth="1"/>
    <col min="13" max="14" width="15.453125" customWidth="1"/>
    <col min="15" max="24" width="16.54296875" customWidth="1"/>
  </cols>
  <sheetData>
    <row r="1" spans="2:16" ht="15" thickBot="1" x14ac:dyDescent="0.4"/>
    <row r="2" spans="2:16" ht="33" customHeight="1" thickBot="1" x14ac:dyDescent="0.4">
      <c r="B2" s="157" t="s">
        <v>66</v>
      </c>
      <c r="C2" s="155" t="s">
        <v>67</v>
      </c>
      <c r="G2" s="157" t="s">
        <v>66</v>
      </c>
      <c r="H2" s="57" t="s">
        <v>68</v>
      </c>
      <c r="I2" s="94"/>
      <c r="J2" s="58"/>
      <c r="L2"/>
    </row>
    <row r="3" spans="2:16" ht="33" customHeight="1" thickBot="1" x14ac:dyDescent="0.4">
      <c r="B3" s="158"/>
      <c r="C3" s="156"/>
      <c r="G3" s="158"/>
      <c r="H3" s="82" t="s">
        <v>69</v>
      </c>
      <c r="I3" s="82" t="s">
        <v>70</v>
      </c>
      <c r="J3" s="88" t="s">
        <v>71</v>
      </c>
      <c r="K3" s="89" t="s">
        <v>72</v>
      </c>
      <c r="L3" s="92"/>
      <c r="M3" s="92"/>
      <c r="N3" s="92"/>
      <c r="O3" s="90"/>
    </row>
    <row r="4" spans="2:16" s="54" customFormat="1" ht="16.5" customHeight="1" thickBot="1" x14ac:dyDescent="0.4">
      <c r="B4" s="76" t="s">
        <v>73</v>
      </c>
      <c r="C4" s="91">
        <v>0</v>
      </c>
      <c r="G4" s="76" t="s">
        <v>73</v>
      </c>
      <c r="H4" s="91">
        <v>0</v>
      </c>
      <c r="I4" s="91">
        <v>0</v>
      </c>
      <c r="J4" s="91">
        <v>0</v>
      </c>
    </row>
    <row r="6" spans="2:16" ht="15" thickBot="1" x14ac:dyDescent="0.4"/>
    <row r="7" spans="2:16" ht="30" customHeight="1" thickBot="1" x14ac:dyDescent="0.4">
      <c r="B7" s="162" t="s">
        <v>74</v>
      </c>
      <c r="C7" s="164" t="s">
        <v>67</v>
      </c>
      <c r="D7" s="165"/>
      <c r="E7" s="166"/>
      <c r="G7" s="159" t="s">
        <v>68</v>
      </c>
      <c r="H7" s="160"/>
      <c r="I7" s="160"/>
      <c r="J7" s="160"/>
      <c r="K7" s="160"/>
      <c r="L7" s="160"/>
      <c r="M7" s="160"/>
      <c r="N7" s="161"/>
    </row>
    <row r="8" spans="2:16" ht="32.5" thickBot="1" x14ac:dyDescent="0.4">
      <c r="B8" s="163"/>
      <c r="C8" s="55" t="s">
        <v>75</v>
      </c>
      <c r="D8" s="55" t="s">
        <v>76</v>
      </c>
      <c r="E8" s="59" t="s">
        <v>77</v>
      </c>
      <c r="G8" s="59" t="s">
        <v>75</v>
      </c>
      <c r="H8" s="58" t="s">
        <v>78</v>
      </c>
      <c r="I8" s="59" t="s">
        <v>79</v>
      </c>
      <c r="J8" s="55" t="s">
        <v>80</v>
      </c>
      <c r="K8" s="59" t="s">
        <v>81</v>
      </c>
      <c r="L8" s="55" t="s">
        <v>82</v>
      </c>
      <c r="M8" s="59" t="s">
        <v>83</v>
      </c>
      <c r="N8" s="59" t="s">
        <v>84</v>
      </c>
      <c r="O8" s="153" t="s">
        <v>85</v>
      </c>
      <c r="P8" s="154"/>
    </row>
    <row r="9" spans="2:16" ht="14.5" customHeight="1" x14ac:dyDescent="0.35">
      <c r="B9" s="77" t="s">
        <v>86</v>
      </c>
      <c r="C9" s="65">
        <v>0</v>
      </c>
      <c r="D9" s="65">
        <v>0</v>
      </c>
      <c r="E9" s="83">
        <f>D9*$C$4</f>
        <v>0</v>
      </c>
      <c r="G9" s="65">
        <v>0</v>
      </c>
      <c r="H9" s="65">
        <v>0</v>
      </c>
      <c r="I9" s="83">
        <f>H9*$H$4</f>
        <v>0</v>
      </c>
      <c r="J9" s="65">
        <v>0</v>
      </c>
      <c r="K9" s="85">
        <f>J9*$I$4</f>
        <v>0</v>
      </c>
      <c r="L9" s="65">
        <v>0</v>
      </c>
      <c r="M9" s="85">
        <f>L9*$J$4</f>
        <v>0</v>
      </c>
      <c r="N9" s="61">
        <f>G9-(L9+J9+H9)</f>
        <v>0</v>
      </c>
    </row>
    <row r="10" spans="2:16" ht="14.5" customHeight="1" x14ac:dyDescent="0.35">
      <c r="B10" s="77" t="s">
        <v>87</v>
      </c>
      <c r="C10" s="65">
        <v>0</v>
      </c>
      <c r="D10" s="65">
        <v>0</v>
      </c>
      <c r="E10" s="83">
        <f t="shared" ref="E10:E13" si="0">D10*$C$4</f>
        <v>0</v>
      </c>
      <c r="G10" s="65">
        <v>0</v>
      </c>
      <c r="H10" s="65">
        <v>0</v>
      </c>
      <c r="I10" s="83">
        <f>H10*$H$4</f>
        <v>0</v>
      </c>
      <c r="J10" s="65">
        <v>0</v>
      </c>
      <c r="K10" s="85">
        <f>J10*$I$4</f>
        <v>0</v>
      </c>
      <c r="L10" s="65">
        <v>0</v>
      </c>
      <c r="M10" s="85">
        <f>L10*$J$4</f>
        <v>0</v>
      </c>
      <c r="N10" s="61">
        <f>G10-(L10+J10+H10)</f>
        <v>0</v>
      </c>
    </row>
    <row r="11" spans="2:16" ht="14.5" customHeight="1" x14ac:dyDescent="0.35">
      <c r="B11" s="77" t="s">
        <v>88</v>
      </c>
      <c r="C11" s="65">
        <v>0</v>
      </c>
      <c r="D11" s="65">
        <v>0</v>
      </c>
      <c r="E11" s="83">
        <f t="shared" si="0"/>
        <v>0</v>
      </c>
      <c r="G11" s="65">
        <v>0</v>
      </c>
      <c r="H11" s="65">
        <v>0</v>
      </c>
      <c r="I11" s="83">
        <f>H11*$H$4</f>
        <v>0</v>
      </c>
      <c r="J11" s="65">
        <v>0</v>
      </c>
      <c r="K11" s="85">
        <f>J11*$I$4</f>
        <v>0</v>
      </c>
      <c r="L11" s="65">
        <v>0</v>
      </c>
      <c r="M11" s="85">
        <f>L11*$J$4</f>
        <v>0</v>
      </c>
      <c r="N11" s="61">
        <f>G11-(L11+J11+H11)</f>
        <v>0</v>
      </c>
    </row>
    <row r="12" spans="2:16" ht="14.5" customHeight="1" x14ac:dyDescent="0.35">
      <c r="B12" s="77" t="s">
        <v>89</v>
      </c>
      <c r="C12" s="65">
        <v>0</v>
      </c>
      <c r="D12" s="65">
        <v>0</v>
      </c>
      <c r="E12" s="83">
        <f t="shared" si="0"/>
        <v>0</v>
      </c>
      <c r="G12" s="65">
        <v>0</v>
      </c>
      <c r="H12" s="65">
        <v>0</v>
      </c>
      <c r="I12" s="83">
        <f>H12*$H$4</f>
        <v>0</v>
      </c>
      <c r="J12" s="65">
        <v>0</v>
      </c>
      <c r="K12" s="85">
        <f>J12*$I$4</f>
        <v>0</v>
      </c>
      <c r="L12" s="65">
        <v>0</v>
      </c>
      <c r="M12" s="85">
        <f>L12*$J$4</f>
        <v>0</v>
      </c>
      <c r="N12" s="61">
        <f>G12-(L12+J12+H12)</f>
        <v>0</v>
      </c>
    </row>
    <row r="13" spans="2:16" ht="15" customHeight="1" thickBot="1" x14ac:dyDescent="0.4">
      <c r="B13" s="78" t="s">
        <v>90</v>
      </c>
      <c r="C13" s="65">
        <v>0</v>
      </c>
      <c r="D13" s="65">
        <v>0</v>
      </c>
      <c r="E13" s="83">
        <f t="shared" si="0"/>
        <v>0</v>
      </c>
      <c r="G13" s="65">
        <v>0</v>
      </c>
      <c r="H13" s="65">
        <v>0</v>
      </c>
      <c r="I13" s="83">
        <f>H13*$H$4</f>
        <v>0</v>
      </c>
      <c r="J13" s="65">
        <v>0</v>
      </c>
      <c r="K13" s="85">
        <f>J13*$I$4</f>
        <v>0</v>
      </c>
      <c r="L13" s="65">
        <v>0</v>
      </c>
      <c r="M13" s="85">
        <f>L13*$J$4</f>
        <v>0</v>
      </c>
      <c r="N13" s="61">
        <f>G13-(L13+J13+H13)</f>
        <v>0</v>
      </c>
    </row>
    <row r="14" spans="2:16" ht="29.5" thickBot="1" x14ac:dyDescent="0.4">
      <c r="B14" s="76"/>
      <c r="C14" s="79">
        <f>AVERAGE(C9:C13)</f>
        <v>0</v>
      </c>
      <c r="D14" s="86" t="s">
        <v>91</v>
      </c>
      <c r="E14" s="84">
        <f>SUM(E9:E13)</f>
        <v>0</v>
      </c>
      <c r="G14" s="79">
        <f>AVERAGE(G9:G13)</f>
        <v>0</v>
      </c>
      <c r="H14" s="80" t="s">
        <v>92</v>
      </c>
      <c r="I14" s="84">
        <f>SUM(I9:I13)</f>
        <v>0</v>
      </c>
      <c r="J14" s="80" t="s">
        <v>93</v>
      </c>
      <c r="K14" s="84">
        <f>SUM(K9:K13)</f>
        <v>0</v>
      </c>
      <c r="L14" s="80" t="s">
        <v>94</v>
      </c>
      <c r="M14" s="84">
        <f>SUM(M9:M13)</f>
        <v>0</v>
      </c>
      <c r="N14" s="81"/>
    </row>
    <row r="15" spans="2:16" ht="15" thickBot="1" x14ac:dyDescent="0.4"/>
    <row r="16" spans="2:16" ht="16.5" thickBot="1" x14ac:dyDescent="0.4">
      <c r="B16" s="162" t="s">
        <v>95</v>
      </c>
      <c r="C16" s="164" t="s">
        <v>67</v>
      </c>
      <c r="D16" s="165"/>
      <c r="E16" s="166"/>
      <c r="G16" s="159" t="s">
        <v>68</v>
      </c>
      <c r="H16" s="160"/>
      <c r="I16" s="160"/>
      <c r="J16" s="160"/>
      <c r="K16" s="160"/>
      <c r="L16" s="160"/>
      <c r="M16" s="160"/>
      <c r="N16" s="161"/>
    </row>
    <row r="17" spans="2:14" ht="32" x14ac:dyDescent="0.35">
      <c r="B17" s="163"/>
      <c r="C17" s="55" t="s">
        <v>75</v>
      </c>
      <c r="D17" s="55" t="s">
        <v>76</v>
      </c>
      <c r="E17" s="59" t="s">
        <v>77</v>
      </c>
      <c r="G17" s="59" t="s">
        <v>75</v>
      </c>
      <c r="H17" s="58" t="s">
        <v>78</v>
      </c>
      <c r="I17" s="59" t="s">
        <v>79</v>
      </c>
      <c r="J17" s="55" t="s">
        <v>80</v>
      </c>
      <c r="K17" s="59" t="s">
        <v>81</v>
      </c>
      <c r="L17" s="55" t="s">
        <v>82</v>
      </c>
      <c r="M17" s="59" t="s">
        <v>83</v>
      </c>
      <c r="N17" s="59" t="s">
        <v>84</v>
      </c>
    </row>
    <row r="18" spans="2:14" ht="14.5" customHeight="1" x14ac:dyDescent="0.35">
      <c r="B18" s="77" t="s">
        <v>86</v>
      </c>
      <c r="C18" s="65">
        <v>0</v>
      </c>
      <c r="D18" s="65">
        <v>0</v>
      </c>
      <c r="E18" s="83">
        <f>D18*$C$4</f>
        <v>0</v>
      </c>
      <c r="G18" s="65">
        <v>0</v>
      </c>
      <c r="H18" s="65">
        <v>0</v>
      </c>
      <c r="I18" s="83">
        <f>H18*$H$4</f>
        <v>0</v>
      </c>
      <c r="J18" s="65">
        <v>0</v>
      </c>
      <c r="K18" s="85">
        <f>J18*$I$4</f>
        <v>0</v>
      </c>
      <c r="L18" s="65">
        <v>0</v>
      </c>
      <c r="M18" s="85">
        <f>L18*$J$4</f>
        <v>0</v>
      </c>
      <c r="N18" s="61">
        <f>G18-(L18+J18+H18)</f>
        <v>0</v>
      </c>
    </row>
    <row r="19" spans="2:14" ht="14.5" customHeight="1" x14ac:dyDescent="0.35">
      <c r="B19" s="77" t="s">
        <v>87</v>
      </c>
      <c r="C19" s="65">
        <v>0</v>
      </c>
      <c r="D19" s="65">
        <v>0</v>
      </c>
      <c r="E19" s="83">
        <f t="shared" ref="E19:E22" si="1">D19*$C$4</f>
        <v>0</v>
      </c>
      <c r="G19" s="65">
        <v>0</v>
      </c>
      <c r="H19" s="65">
        <v>0</v>
      </c>
      <c r="I19" s="83">
        <f>H19*$H$4</f>
        <v>0</v>
      </c>
      <c r="J19" s="65">
        <v>0</v>
      </c>
      <c r="K19" s="85">
        <f>J19*$I$4</f>
        <v>0</v>
      </c>
      <c r="L19" s="65">
        <v>0</v>
      </c>
      <c r="M19" s="85">
        <f>L19*$J$4</f>
        <v>0</v>
      </c>
      <c r="N19" s="61">
        <f>G19-(L19+J19+H19)</f>
        <v>0</v>
      </c>
    </row>
    <row r="20" spans="2:14" ht="14.5" customHeight="1" x14ac:dyDescent="0.35">
      <c r="B20" s="77" t="s">
        <v>88</v>
      </c>
      <c r="C20" s="65">
        <v>0</v>
      </c>
      <c r="D20" s="65">
        <v>0</v>
      </c>
      <c r="E20" s="83">
        <f t="shared" si="1"/>
        <v>0</v>
      </c>
      <c r="G20" s="65">
        <v>0</v>
      </c>
      <c r="H20" s="65">
        <v>0</v>
      </c>
      <c r="I20" s="83">
        <f>H20*$H$4</f>
        <v>0</v>
      </c>
      <c r="J20" s="65">
        <v>0</v>
      </c>
      <c r="K20" s="85">
        <f>J20*$I$4</f>
        <v>0</v>
      </c>
      <c r="L20" s="65">
        <v>0</v>
      </c>
      <c r="M20" s="85">
        <f>L20*$J$4</f>
        <v>0</v>
      </c>
      <c r="N20" s="61">
        <f>G20-(L20+J20+H20)</f>
        <v>0</v>
      </c>
    </row>
    <row r="21" spans="2:14" ht="14.5" customHeight="1" x14ac:dyDescent="0.35">
      <c r="B21" s="77" t="s">
        <v>89</v>
      </c>
      <c r="C21" s="65">
        <v>0</v>
      </c>
      <c r="D21" s="65">
        <v>0</v>
      </c>
      <c r="E21" s="83">
        <f t="shared" si="1"/>
        <v>0</v>
      </c>
      <c r="G21" s="65">
        <v>0</v>
      </c>
      <c r="H21" s="65">
        <v>0</v>
      </c>
      <c r="I21" s="83">
        <f>H21*$H$4</f>
        <v>0</v>
      </c>
      <c r="J21" s="65">
        <v>0</v>
      </c>
      <c r="K21" s="85">
        <f>J21*$I$4</f>
        <v>0</v>
      </c>
      <c r="L21" s="65">
        <v>0</v>
      </c>
      <c r="M21" s="85">
        <f>L21*$J$4</f>
        <v>0</v>
      </c>
      <c r="N21" s="61">
        <f>G21-(L21+J21+H21)</f>
        <v>0</v>
      </c>
    </row>
    <row r="22" spans="2:14" ht="15" customHeight="1" thickBot="1" x14ac:dyDescent="0.4">
      <c r="B22" s="78" t="s">
        <v>90</v>
      </c>
      <c r="C22" s="65">
        <v>0</v>
      </c>
      <c r="D22" s="65">
        <v>0</v>
      </c>
      <c r="E22" s="83">
        <f t="shared" si="1"/>
        <v>0</v>
      </c>
      <c r="G22" s="65">
        <v>0</v>
      </c>
      <c r="H22" s="65">
        <v>0</v>
      </c>
      <c r="I22" s="83">
        <f>H22*$H$4</f>
        <v>0</v>
      </c>
      <c r="J22" s="65">
        <v>0</v>
      </c>
      <c r="K22" s="85">
        <f>J22*$I$4</f>
        <v>0</v>
      </c>
      <c r="L22" s="65">
        <v>0</v>
      </c>
      <c r="M22" s="85">
        <f>L22*$J$4</f>
        <v>0</v>
      </c>
      <c r="N22" s="61">
        <f>G22-(L22+J22+H22)</f>
        <v>0</v>
      </c>
    </row>
    <row r="23" spans="2:14" ht="29.5" thickBot="1" x14ac:dyDescent="0.4">
      <c r="B23" s="76"/>
      <c r="C23" s="79">
        <f>AVERAGE(C18:C22)</f>
        <v>0</v>
      </c>
      <c r="D23" s="86" t="s">
        <v>91</v>
      </c>
      <c r="E23" s="84">
        <f>SUM(E18:E22)</f>
        <v>0</v>
      </c>
      <c r="G23" s="79">
        <f>AVERAGE(G18:G22)</f>
        <v>0</v>
      </c>
      <c r="H23" s="80" t="s">
        <v>92</v>
      </c>
      <c r="I23" s="84">
        <f>SUM(I18:I22)</f>
        <v>0</v>
      </c>
      <c r="J23" s="80" t="s">
        <v>93</v>
      </c>
      <c r="K23" s="84">
        <f>SUM(K18:K22)</f>
        <v>0</v>
      </c>
      <c r="L23" s="80" t="s">
        <v>94</v>
      </c>
      <c r="M23" s="84">
        <f>SUM(M18:M22)</f>
        <v>0</v>
      </c>
      <c r="N23" s="81"/>
    </row>
    <row r="24" spans="2:14" ht="15" thickBot="1" x14ac:dyDescent="0.4"/>
    <row r="25" spans="2:14" ht="16.5" thickBot="1" x14ac:dyDescent="0.4">
      <c r="B25" s="162" t="s">
        <v>96</v>
      </c>
      <c r="C25" s="164" t="s">
        <v>67</v>
      </c>
      <c r="D25" s="165"/>
      <c r="E25" s="166"/>
      <c r="G25" s="159" t="s">
        <v>68</v>
      </c>
      <c r="H25" s="160"/>
      <c r="I25" s="160"/>
      <c r="J25" s="160"/>
      <c r="K25" s="160"/>
      <c r="L25" s="160"/>
      <c r="M25" s="160"/>
      <c r="N25" s="161"/>
    </row>
    <row r="26" spans="2:14" ht="32" x14ac:dyDescent="0.35">
      <c r="B26" s="163"/>
      <c r="C26" s="55" t="s">
        <v>75</v>
      </c>
      <c r="D26" s="55" t="s">
        <v>76</v>
      </c>
      <c r="E26" s="59" t="s">
        <v>77</v>
      </c>
      <c r="G26" s="59" t="s">
        <v>75</v>
      </c>
      <c r="H26" s="58" t="s">
        <v>78</v>
      </c>
      <c r="I26" s="59" t="s">
        <v>79</v>
      </c>
      <c r="J26" s="55" t="s">
        <v>80</v>
      </c>
      <c r="K26" s="59" t="s">
        <v>81</v>
      </c>
      <c r="L26" s="55" t="s">
        <v>82</v>
      </c>
      <c r="M26" s="59" t="s">
        <v>83</v>
      </c>
      <c r="N26" s="59" t="s">
        <v>84</v>
      </c>
    </row>
    <row r="27" spans="2:14" ht="14.5" customHeight="1" x14ac:dyDescent="0.35">
      <c r="B27" s="77" t="s">
        <v>86</v>
      </c>
      <c r="C27" s="65">
        <v>0</v>
      </c>
      <c r="D27" s="65">
        <v>0</v>
      </c>
      <c r="E27" s="83">
        <f>D27*$C$4</f>
        <v>0</v>
      </c>
      <c r="G27" s="65">
        <v>0</v>
      </c>
      <c r="H27" s="65">
        <v>0</v>
      </c>
      <c r="I27" s="83">
        <f>H27*$H$4</f>
        <v>0</v>
      </c>
      <c r="J27" s="65">
        <v>0</v>
      </c>
      <c r="K27" s="85">
        <f>J27*$I$4</f>
        <v>0</v>
      </c>
      <c r="L27" s="65">
        <v>0</v>
      </c>
      <c r="M27" s="85">
        <f>L27*$J$4</f>
        <v>0</v>
      </c>
      <c r="N27" s="61">
        <f>G27-(L27+J27+H27)</f>
        <v>0</v>
      </c>
    </row>
    <row r="28" spans="2:14" ht="14.5" customHeight="1" x14ac:dyDescent="0.35">
      <c r="B28" s="77" t="s">
        <v>87</v>
      </c>
      <c r="C28" s="65">
        <v>0</v>
      </c>
      <c r="D28" s="65">
        <v>0</v>
      </c>
      <c r="E28" s="83">
        <f t="shared" ref="E28:E31" si="2">D28*$C$4</f>
        <v>0</v>
      </c>
      <c r="G28" s="65">
        <v>0</v>
      </c>
      <c r="H28" s="65">
        <v>0</v>
      </c>
      <c r="I28" s="83">
        <f>H28*$H$4</f>
        <v>0</v>
      </c>
      <c r="J28" s="65">
        <v>0</v>
      </c>
      <c r="K28" s="85">
        <f>J28*$I$4</f>
        <v>0</v>
      </c>
      <c r="L28" s="65">
        <v>0</v>
      </c>
      <c r="M28" s="85">
        <f>L28*$J$4</f>
        <v>0</v>
      </c>
      <c r="N28" s="61">
        <f>G28-(L28+J28+H28)</f>
        <v>0</v>
      </c>
    </row>
    <row r="29" spans="2:14" ht="14.5" customHeight="1" x14ac:dyDescent="0.35">
      <c r="B29" s="77" t="s">
        <v>88</v>
      </c>
      <c r="C29" s="65">
        <v>0</v>
      </c>
      <c r="D29" s="65">
        <v>0</v>
      </c>
      <c r="E29" s="83">
        <f t="shared" si="2"/>
        <v>0</v>
      </c>
      <c r="G29" s="65">
        <v>0</v>
      </c>
      <c r="H29" s="65">
        <v>0</v>
      </c>
      <c r="I29" s="83">
        <f>H29*$H$4</f>
        <v>0</v>
      </c>
      <c r="J29" s="65">
        <v>0</v>
      </c>
      <c r="K29" s="85">
        <f>J29*$I$4</f>
        <v>0</v>
      </c>
      <c r="L29" s="65">
        <v>0</v>
      </c>
      <c r="M29" s="85">
        <f>L29*$J$4</f>
        <v>0</v>
      </c>
      <c r="N29" s="61">
        <f>G29-(L29+J29+H29)</f>
        <v>0</v>
      </c>
    </row>
    <row r="30" spans="2:14" ht="14.5" customHeight="1" x14ac:dyDescent="0.35">
      <c r="B30" s="77" t="s">
        <v>89</v>
      </c>
      <c r="C30" s="65">
        <v>0</v>
      </c>
      <c r="D30" s="65">
        <v>0</v>
      </c>
      <c r="E30" s="83">
        <f t="shared" si="2"/>
        <v>0</v>
      </c>
      <c r="G30" s="65">
        <v>0</v>
      </c>
      <c r="H30" s="65">
        <v>0</v>
      </c>
      <c r="I30" s="83">
        <f>H30*$H$4</f>
        <v>0</v>
      </c>
      <c r="J30" s="65">
        <v>0</v>
      </c>
      <c r="K30" s="85">
        <f>J30*$I$4</f>
        <v>0</v>
      </c>
      <c r="L30" s="65">
        <v>0</v>
      </c>
      <c r="M30" s="85">
        <f>L30*$J$4</f>
        <v>0</v>
      </c>
      <c r="N30" s="61">
        <f>G30-(L30+J30+H30)</f>
        <v>0</v>
      </c>
    </row>
    <row r="31" spans="2:14" ht="15" customHeight="1" thickBot="1" x14ac:dyDescent="0.4">
      <c r="B31" s="78" t="s">
        <v>90</v>
      </c>
      <c r="C31" s="65">
        <v>0</v>
      </c>
      <c r="D31" s="65">
        <v>0</v>
      </c>
      <c r="E31" s="83">
        <f t="shared" si="2"/>
        <v>0</v>
      </c>
      <c r="G31" s="65">
        <v>0</v>
      </c>
      <c r="H31" s="65">
        <v>0</v>
      </c>
      <c r="I31" s="83">
        <f>H31*$H$4</f>
        <v>0</v>
      </c>
      <c r="J31" s="65">
        <v>0</v>
      </c>
      <c r="K31" s="85">
        <f>J31*$I$4</f>
        <v>0</v>
      </c>
      <c r="L31" s="65">
        <v>0</v>
      </c>
      <c r="M31" s="85">
        <f>L31*$J$4</f>
        <v>0</v>
      </c>
      <c r="N31" s="61">
        <f>G31-(L31+J31+H31)</f>
        <v>0</v>
      </c>
    </row>
    <row r="32" spans="2:14" ht="29.5" thickBot="1" x14ac:dyDescent="0.4">
      <c r="B32" s="76"/>
      <c r="C32" s="79">
        <f>AVERAGE(C27:C31)</f>
        <v>0</v>
      </c>
      <c r="D32" s="86" t="s">
        <v>91</v>
      </c>
      <c r="E32" s="84">
        <f>SUM(E27:E31)</f>
        <v>0</v>
      </c>
      <c r="G32" s="79">
        <f>AVERAGE(G27:G31)</f>
        <v>0</v>
      </c>
      <c r="H32" s="80" t="s">
        <v>92</v>
      </c>
      <c r="I32" s="84">
        <f>SUM(I27:I31)</f>
        <v>0</v>
      </c>
      <c r="J32" s="80" t="s">
        <v>93</v>
      </c>
      <c r="K32" s="84">
        <f>SUM(K27:K31)</f>
        <v>0</v>
      </c>
      <c r="L32" s="80" t="s">
        <v>94</v>
      </c>
      <c r="M32" s="84">
        <f>SUM(M27:M31)</f>
        <v>0</v>
      </c>
      <c r="N32" s="81"/>
    </row>
    <row r="33" spans="2:14" ht="15" thickBot="1" x14ac:dyDescent="0.4"/>
    <row r="34" spans="2:14" ht="16.5" thickBot="1" x14ac:dyDescent="0.4">
      <c r="B34" s="162" t="s">
        <v>97</v>
      </c>
      <c r="C34" s="164" t="s">
        <v>67</v>
      </c>
      <c r="D34" s="165"/>
      <c r="E34" s="166"/>
      <c r="G34" s="159" t="s">
        <v>68</v>
      </c>
      <c r="H34" s="160"/>
      <c r="I34" s="160"/>
      <c r="J34" s="160"/>
      <c r="K34" s="160"/>
      <c r="L34" s="160"/>
      <c r="M34" s="160"/>
      <c r="N34" s="161"/>
    </row>
    <row r="35" spans="2:14" ht="32" x14ac:dyDescent="0.35">
      <c r="B35" s="163"/>
      <c r="C35" s="55" t="s">
        <v>75</v>
      </c>
      <c r="D35" s="55" t="s">
        <v>76</v>
      </c>
      <c r="E35" s="59" t="s">
        <v>77</v>
      </c>
      <c r="G35" s="59" t="s">
        <v>75</v>
      </c>
      <c r="H35" s="58" t="s">
        <v>78</v>
      </c>
      <c r="I35" s="59" t="s">
        <v>79</v>
      </c>
      <c r="J35" s="55" t="s">
        <v>80</v>
      </c>
      <c r="K35" s="59" t="s">
        <v>81</v>
      </c>
      <c r="L35" s="55" t="s">
        <v>82</v>
      </c>
      <c r="M35" s="59" t="s">
        <v>83</v>
      </c>
      <c r="N35" s="59" t="s">
        <v>84</v>
      </c>
    </row>
    <row r="36" spans="2:14" ht="14.5" customHeight="1" x14ac:dyDescent="0.35">
      <c r="B36" s="77" t="s">
        <v>86</v>
      </c>
      <c r="C36" s="65">
        <v>0</v>
      </c>
      <c r="D36" s="65">
        <v>0</v>
      </c>
      <c r="E36" s="83">
        <f>D36*$C$4</f>
        <v>0</v>
      </c>
      <c r="G36" s="65">
        <v>0</v>
      </c>
      <c r="H36" s="65">
        <v>0</v>
      </c>
      <c r="I36" s="83">
        <f>H36*$H$4</f>
        <v>0</v>
      </c>
      <c r="J36" s="65">
        <v>0</v>
      </c>
      <c r="K36" s="85">
        <f>J36*$I$4</f>
        <v>0</v>
      </c>
      <c r="L36" s="65">
        <v>0</v>
      </c>
      <c r="M36" s="85">
        <f>L36*$J$4</f>
        <v>0</v>
      </c>
      <c r="N36" s="61">
        <f>G36-(L36+J36+H36)</f>
        <v>0</v>
      </c>
    </row>
    <row r="37" spans="2:14" ht="14.5" customHeight="1" x14ac:dyDescent="0.35">
      <c r="B37" s="77" t="s">
        <v>87</v>
      </c>
      <c r="C37" s="65">
        <v>0</v>
      </c>
      <c r="D37" s="65">
        <v>0</v>
      </c>
      <c r="E37" s="83">
        <f t="shared" ref="E37:E40" si="3">D37*$C$4</f>
        <v>0</v>
      </c>
      <c r="G37" s="65">
        <v>0</v>
      </c>
      <c r="H37" s="65">
        <v>0</v>
      </c>
      <c r="I37" s="83">
        <f>H37*$H$4</f>
        <v>0</v>
      </c>
      <c r="J37" s="65">
        <v>0</v>
      </c>
      <c r="K37" s="85">
        <f>J37*$I$4</f>
        <v>0</v>
      </c>
      <c r="L37" s="65">
        <v>0</v>
      </c>
      <c r="M37" s="85">
        <f>L37*$J$4</f>
        <v>0</v>
      </c>
      <c r="N37" s="61">
        <f>G37-(L37+J37+H37)</f>
        <v>0</v>
      </c>
    </row>
    <row r="38" spans="2:14" ht="14.5" customHeight="1" x14ac:dyDescent="0.35">
      <c r="B38" s="77" t="s">
        <v>88</v>
      </c>
      <c r="C38" s="65">
        <v>0</v>
      </c>
      <c r="D38" s="65">
        <v>0</v>
      </c>
      <c r="E38" s="83">
        <f t="shared" si="3"/>
        <v>0</v>
      </c>
      <c r="G38" s="65">
        <v>0</v>
      </c>
      <c r="H38" s="65">
        <v>0</v>
      </c>
      <c r="I38" s="83">
        <f>H38*$H$4</f>
        <v>0</v>
      </c>
      <c r="J38" s="65">
        <v>0</v>
      </c>
      <c r="K38" s="85">
        <f>J38*$I$4</f>
        <v>0</v>
      </c>
      <c r="L38" s="65">
        <v>0</v>
      </c>
      <c r="M38" s="85">
        <f>L38*$J$4</f>
        <v>0</v>
      </c>
      <c r="N38" s="61">
        <f>G38-(L38+J38+H38)</f>
        <v>0</v>
      </c>
    </row>
    <row r="39" spans="2:14" ht="14.5" customHeight="1" x14ac:dyDescent="0.35">
      <c r="B39" s="77" t="s">
        <v>89</v>
      </c>
      <c r="C39" s="65">
        <v>0</v>
      </c>
      <c r="D39" s="65">
        <v>0</v>
      </c>
      <c r="E39" s="83">
        <f t="shared" si="3"/>
        <v>0</v>
      </c>
      <c r="G39" s="65">
        <v>0</v>
      </c>
      <c r="H39" s="65">
        <v>0</v>
      </c>
      <c r="I39" s="83">
        <f>H39*$H$4</f>
        <v>0</v>
      </c>
      <c r="J39" s="65">
        <v>0</v>
      </c>
      <c r="K39" s="85">
        <f>J39*$I$4</f>
        <v>0</v>
      </c>
      <c r="L39" s="65">
        <v>0</v>
      </c>
      <c r="M39" s="85">
        <f>L39*$J$4</f>
        <v>0</v>
      </c>
      <c r="N39" s="61">
        <f>G39-(L39+J39+H39)</f>
        <v>0</v>
      </c>
    </row>
    <row r="40" spans="2:14" ht="15" customHeight="1" thickBot="1" x14ac:dyDescent="0.4">
      <c r="B40" s="78" t="s">
        <v>90</v>
      </c>
      <c r="C40" s="65">
        <v>0</v>
      </c>
      <c r="D40" s="65">
        <v>0</v>
      </c>
      <c r="E40" s="83">
        <f t="shared" si="3"/>
        <v>0</v>
      </c>
      <c r="G40" s="65">
        <v>0</v>
      </c>
      <c r="H40" s="65">
        <v>0</v>
      </c>
      <c r="I40" s="83">
        <f>H40*$H$4</f>
        <v>0</v>
      </c>
      <c r="J40" s="65">
        <v>0</v>
      </c>
      <c r="K40" s="85">
        <f>J40*$I$4</f>
        <v>0</v>
      </c>
      <c r="L40" s="65">
        <v>0</v>
      </c>
      <c r="M40" s="85">
        <f>L40*$J$4</f>
        <v>0</v>
      </c>
      <c r="N40" s="61">
        <f>G40-(L40+J40+H40)</f>
        <v>0</v>
      </c>
    </row>
    <row r="41" spans="2:14" ht="29.5" thickBot="1" x14ac:dyDescent="0.4">
      <c r="B41" s="76"/>
      <c r="C41" s="79">
        <f>AVERAGE(C36:C40)</f>
        <v>0</v>
      </c>
      <c r="D41" s="86" t="s">
        <v>91</v>
      </c>
      <c r="E41" s="84">
        <f>SUM(E36:E40)</f>
        <v>0</v>
      </c>
      <c r="G41" s="79">
        <f>AVERAGE(G36:G40)</f>
        <v>0</v>
      </c>
      <c r="H41" s="80" t="s">
        <v>92</v>
      </c>
      <c r="I41" s="84">
        <f>SUM(I36:I40)</f>
        <v>0</v>
      </c>
      <c r="J41" s="80" t="s">
        <v>93</v>
      </c>
      <c r="K41" s="84">
        <f>SUM(K36:K40)</f>
        <v>0</v>
      </c>
      <c r="L41" s="80" t="s">
        <v>94</v>
      </c>
      <c r="M41" s="84">
        <f>SUM(M36:M40)</f>
        <v>0</v>
      </c>
      <c r="N41" s="81"/>
    </row>
    <row r="42" spans="2:14" ht="15" thickBot="1" x14ac:dyDescent="0.4"/>
    <row r="43" spans="2:14" ht="16.5" thickBot="1" x14ac:dyDescent="0.4">
      <c r="B43" s="162" t="s">
        <v>98</v>
      </c>
      <c r="C43" s="164" t="s">
        <v>67</v>
      </c>
      <c r="D43" s="165"/>
      <c r="E43" s="166"/>
      <c r="G43" s="159" t="s">
        <v>68</v>
      </c>
      <c r="H43" s="160"/>
      <c r="I43" s="160"/>
      <c r="J43" s="160"/>
      <c r="K43" s="160"/>
      <c r="L43" s="160"/>
      <c r="M43" s="160"/>
      <c r="N43" s="161"/>
    </row>
    <row r="44" spans="2:14" ht="32" x14ac:dyDescent="0.35">
      <c r="B44" s="163"/>
      <c r="C44" s="55" t="s">
        <v>75</v>
      </c>
      <c r="D44" s="55" t="s">
        <v>76</v>
      </c>
      <c r="E44" s="59" t="s">
        <v>77</v>
      </c>
      <c r="G44" s="59" t="s">
        <v>75</v>
      </c>
      <c r="H44" s="58" t="s">
        <v>78</v>
      </c>
      <c r="I44" s="59" t="s">
        <v>79</v>
      </c>
      <c r="J44" s="55" t="s">
        <v>80</v>
      </c>
      <c r="K44" s="59" t="s">
        <v>81</v>
      </c>
      <c r="L44" s="55" t="s">
        <v>82</v>
      </c>
      <c r="M44" s="59" t="s">
        <v>83</v>
      </c>
      <c r="N44" s="59" t="s">
        <v>84</v>
      </c>
    </row>
    <row r="45" spans="2:14" ht="14.5" customHeight="1" x14ac:dyDescent="0.35">
      <c r="B45" s="77" t="s">
        <v>86</v>
      </c>
      <c r="C45" s="65">
        <v>0</v>
      </c>
      <c r="D45" s="65">
        <v>0</v>
      </c>
      <c r="E45" s="83">
        <f>D45*$C$4</f>
        <v>0</v>
      </c>
      <c r="G45" s="65">
        <v>0</v>
      </c>
      <c r="H45" s="65">
        <v>0</v>
      </c>
      <c r="I45" s="83">
        <f>H45*$H$4</f>
        <v>0</v>
      </c>
      <c r="J45" s="65">
        <v>0</v>
      </c>
      <c r="K45" s="85">
        <f>J45*$I$4</f>
        <v>0</v>
      </c>
      <c r="L45" s="65">
        <v>0</v>
      </c>
      <c r="M45" s="85">
        <f>L45*$J$4</f>
        <v>0</v>
      </c>
      <c r="N45" s="61">
        <f>G45-(L45+J45+H45)</f>
        <v>0</v>
      </c>
    </row>
    <row r="46" spans="2:14" ht="14.5" customHeight="1" x14ac:dyDescent="0.35">
      <c r="B46" s="77" t="s">
        <v>87</v>
      </c>
      <c r="C46" s="65">
        <v>0</v>
      </c>
      <c r="D46" s="65">
        <v>0</v>
      </c>
      <c r="E46" s="83">
        <f t="shared" ref="E46:E49" si="4">D46*$C$4</f>
        <v>0</v>
      </c>
      <c r="G46" s="65">
        <v>0</v>
      </c>
      <c r="H46" s="65">
        <v>0</v>
      </c>
      <c r="I46" s="83">
        <f>H46*$H$4</f>
        <v>0</v>
      </c>
      <c r="J46" s="65">
        <v>0</v>
      </c>
      <c r="K46" s="85">
        <f>J46*$I$4</f>
        <v>0</v>
      </c>
      <c r="L46" s="65">
        <v>0</v>
      </c>
      <c r="M46" s="85">
        <f>L46*$J$4</f>
        <v>0</v>
      </c>
      <c r="N46" s="61">
        <f>G46-(L46+J46+H46)</f>
        <v>0</v>
      </c>
    </row>
    <row r="47" spans="2:14" ht="14.5" customHeight="1" x14ac:dyDescent="0.35">
      <c r="B47" s="77" t="s">
        <v>88</v>
      </c>
      <c r="C47" s="65">
        <v>0</v>
      </c>
      <c r="D47" s="65">
        <v>0</v>
      </c>
      <c r="E47" s="83">
        <f t="shared" si="4"/>
        <v>0</v>
      </c>
      <c r="G47" s="65">
        <v>0</v>
      </c>
      <c r="H47" s="65">
        <v>0</v>
      </c>
      <c r="I47" s="83">
        <f>H47*$H$4</f>
        <v>0</v>
      </c>
      <c r="J47" s="65">
        <v>0</v>
      </c>
      <c r="K47" s="85">
        <f>J47*$I$4</f>
        <v>0</v>
      </c>
      <c r="L47" s="65">
        <v>0</v>
      </c>
      <c r="M47" s="85">
        <f>L47*$J$4</f>
        <v>0</v>
      </c>
      <c r="N47" s="61">
        <f>G47-(L47+J47+H47)</f>
        <v>0</v>
      </c>
    </row>
    <row r="48" spans="2:14" ht="14.5" customHeight="1" x14ac:dyDescent="0.35">
      <c r="B48" s="77" t="s">
        <v>89</v>
      </c>
      <c r="C48" s="65">
        <v>0</v>
      </c>
      <c r="D48" s="65">
        <v>0</v>
      </c>
      <c r="E48" s="83">
        <f t="shared" si="4"/>
        <v>0</v>
      </c>
      <c r="G48" s="65">
        <v>0</v>
      </c>
      <c r="H48" s="65">
        <v>0</v>
      </c>
      <c r="I48" s="83">
        <f>H48*$H$4</f>
        <v>0</v>
      </c>
      <c r="J48" s="65">
        <v>0</v>
      </c>
      <c r="K48" s="85">
        <f>J48*$I$4</f>
        <v>0</v>
      </c>
      <c r="L48" s="65">
        <v>0</v>
      </c>
      <c r="M48" s="85">
        <f>L48*$J$4</f>
        <v>0</v>
      </c>
      <c r="N48" s="61">
        <f>G48-(L48+J48+H48)</f>
        <v>0</v>
      </c>
    </row>
    <row r="49" spans="2:14" ht="15" customHeight="1" thickBot="1" x14ac:dyDescent="0.4">
      <c r="B49" s="78" t="s">
        <v>90</v>
      </c>
      <c r="C49" s="65">
        <v>0</v>
      </c>
      <c r="D49" s="65">
        <v>0</v>
      </c>
      <c r="E49" s="83">
        <f t="shared" si="4"/>
        <v>0</v>
      </c>
      <c r="G49" s="65">
        <v>0</v>
      </c>
      <c r="H49" s="65">
        <v>0</v>
      </c>
      <c r="I49" s="83">
        <f>H49*$H$4</f>
        <v>0</v>
      </c>
      <c r="J49" s="65">
        <v>0</v>
      </c>
      <c r="K49" s="85">
        <f>J49*$I$4</f>
        <v>0</v>
      </c>
      <c r="L49" s="65">
        <v>0</v>
      </c>
      <c r="M49" s="85">
        <f>L49*$J$4</f>
        <v>0</v>
      </c>
      <c r="N49" s="61">
        <f>G49-(L49+J49+H49)</f>
        <v>0</v>
      </c>
    </row>
    <row r="50" spans="2:14" ht="29.5" thickBot="1" x14ac:dyDescent="0.4">
      <c r="B50" s="76"/>
      <c r="C50" s="79">
        <f>AVERAGE(C45:C49)</f>
        <v>0</v>
      </c>
      <c r="D50" s="86" t="s">
        <v>91</v>
      </c>
      <c r="E50" s="84">
        <f>SUM(E45:E49)</f>
        <v>0</v>
      </c>
      <c r="G50" s="79">
        <f>AVERAGE(G45:G49)</f>
        <v>0</v>
      </c>
      <c r="H50" s="80" t="s">
        <v>92</v>
      </c>
      <c r="I50" s="84">
        <f>SUM(I45:I49)</f>
        <v>0</v>
      </c>
      <c r="J50" s="80" t="s">
        <v>93</v>
      </c>
      <c r="K50" s="84">
        <f>SUM(K45:K49)</f>
        <v>0</v>
      </c>
      <c r="L50" s="80" t="s">
        <v>94</v>
      </c>
      <c r="M50" s="84">
        <f>SUM(M45:M49)</f>
        <v>0</v>
      </c>
      <c r="N50" s="81"/>
    </row>
    <row r="51" spans="2:14" ht="15" thickBot="1" x14ac:dyDescent="0.4"/>
    <row r="52" spans="2:14" ht="16.5" thickBot="1" x14ac:dyDescent="0.4">
      <c r="B52" s="162" t="s">
        <v>99</v>
      </c>
      <c r="C52" s="164" t="s">
        <v>67</v>
      </c>
      <c r="D52" s="165"/>
      <c r="E52" s="166"/>
      <c r="G52" s="159" t="s">
        <v>68</v>
      </c>
      <c r="H52" s="160"/>
      <c r="I52" s="160"/>
      <c r="J52" s="160"/>
      <c r="K52" s="160"/>
      <c r="L52" s="160"/>
      <c r="M52" s="160"/>
      <c r="N52" s="161"/>
    </row>
    <row r="53" spans="2:14" ht="32" x14ac:dyDescent="0.35">
      <c r="B53" s="163"/>
      <c r="C53" s="55" t="s">
        <v>75</v>
      </c>
      <c r="D53" s="55" t="s">
        <v>76</v>
      </c>
      <c r="E53" s="59" t="s">
        <v>77</v>
      </c>
      <c r="G53" s="59" t="s">
        <v>75</v>
      </c>
      <c r="H53" s="58" t="s">
        <v>78</v>
      </c>
      <c r="I53" s="59" t="s">
        <v>79</v>
      </c>
      <c r="J53" s="55" t="s">
        <v>80</v>
      </c>
      <c r="K53" s="59" t="s">
        <v>81</v>
      </c>
      <c r="L53" s="55" t="s">
        <v>82</v>
      </c>
      <c r="M53" s="59" t="s">
        <v>83</v>
      </c>
      <c r="N53" s="59" t="s">
        <v>84</v>
      </c>
    </row>
    <row r="54" spans="2:14" ht="14.5" customHeight="1" x14ac:dyDescent="0.35">
      <c r="B54" s="77" t="s">
        <v>86</v>
      </c>
      <c r="C54" s="65">
        <v>0</v>
      </c>
      <c r="D54" s="65">
        <v>0</v>
      </c>
      <c r="E54" s="93">
        <f>D54*C4</f>
        <v>0</v>
      </c>
      <c r="G54" s="65">
        <v>0</v>
      </c>
      <c r="H54" s="65">
        <v>0</v>
      </c>
      <c r="I54" s="83">
        <f>H54*$H$4</f>
        <v>0</v>
      </c>
      <c r="J54" s="65">
        <v>0</v>
      </c>
      <c r="K54" s="85">
        <f>J54*$I$4</f>
        <v>0</v>
      </c>
      <c r="L54" s="65">
        <v>0</v>
      </c>
      <c r="M54" s="85">
        <f>L54*$J$4</f>
        <v>0</v>
      </c>
      <c r="N54" s="61">
        <f>G54-(L54+J54+H54)</f>
        <v>0</v>
      </c>
    </row>
    <row r="55" spans="2:14" ht="14.5" customHeight="1" x14ac:dyDescent="0.35">
      <c r="B55" s="77" t="s">
        <v>87</v>
      </c>
      <c r="C55" s="65">
        <v>0</v>
      </c>
      <c r="D55" s="65">
        <v>0</v>
      </c>
      <c r="E55" s="93">
        <f>D55*C4</f>
        <v>0</v>
      </c>
      <c r="G55" s="65">
        <v>0</v>
      </c>
      <c r="H55" s="65">
        <v>0</v>
      </c>
      <c r="I55" s="83">
        <f>H55*$H$4</f>
        <v>0</v>
      </c>
      <c r="J55" s="65">
        <v>0</v>
      </c>
      <c r="K55" s="85">
        <f>J55*$I$4</f>
        <v>0</v>
      </c>
      <c r="L55" s="65">
        <v>0</v>
      </c>
      <c r="M55" s="85">
        <f>L55*$J$4</f>
        <v>0</v>
      </c>
      <c r="N55" s="61">
        <f>G55-(L55+J55+H55)</f>
        <v>0</v>
      </c>
    </row>
    <row r="56" spans="2:14" ht="14.5" customHeight="1" x14ac:dyDescent="0.35">
      <c r="B56" s="77" t="s">
        <v>88</v>
      </c>
      <c r="C56" s="65">
        <v>0</v>
      </c>
      <c r="D56" s="65">
        <v>0</v>
      </c>
      <c r="E56" s="93">
        <f>C4*D56</f>
        <v>0</v>
      </c>
      <c r="G56" s="65">
        <v>0</v>
      </c>
      <c r="H56" s="65">
        <v>0</v>
      </c>
      <c r="I56" s="83">
        <f>H56*$H$4</f>
        <v>0</v>
      </c>
      <c r="J56" s="65">
        <v>0</v>
      </c>
      <c r="K56" s="85">
        <f>J56*$I$4</f>
        <v>0</v>
      </c>
      <c r="L56" s="65">
        <v>0</v>
      </c>
      <c r="M56" s="85">
        <f>L56*$J$4</f>
        <v>0</v>
      </c>
      <c r="N56" s="61">
        <f>G56-(L56+J56+H56)</f>
        <v>0</v>
      </c>
    </row>
    <row r="57" spans="2:14" ht="14.5" customHeight="1" x14ac:dyDescent="0.35">
      <c r="B57" s="77" t="s">
        <v>89</v>
      </c>
      <c r="C57" s="65">
        <v>0</v>
      </c>
      <c r="D57" s="65">
        <v>0</v>
      </c>
      <c r="E57" s="93">
        <f>C4*D57</f>
        <v>0</v>
      </c>
      <c r="G57" s="65">
        <v>0</v>
      </c>
      <c r="H57" s="65">
        <v>0</v>
      </c>
      <c r="I57" s="83">
        <f>H57*$H$4</f>
        <v>0</v>
      </c>
      <c r="J57" s="65">
        <v>0</v>
      </c>
      <c r="K57" s="85">
        <f>J57*$I$4</f>
        <v>0</v>
      </c>
      <c r="L57" s="65">
        <v>0</v>
      </c>
      <c r="M57" s="85">
        <f>L57*$J$4</f>
        <v>0</v>
      </c>
      <c r="N57" s="61">
        <f>G57-(L57+J57+H57)</f>
        <v>0</v>
      </c>
    </row>
    <row r="58" spans="2:14" ht="15" customHeight="1" thickBot="1" x14ac:dyDescent="0.4">
      <c r="B58" s="78" t="s">
        <v>90</v>
      </c>
      <c r="C58" s="65">
        <v>0</v>
      </c>
      <c r="D58" s="65">
        <v>0</v>
      </c>
      <c r="E58" s="93">
        <f>C4*D58</f>
        <v>0</v>
      </c>
      <c r="G58" s="65">
        <v>0</v>
      </c>
      <c r="H58" s="65">
        <v>0</v>
      </c>
      <c r="I58" s="83">
        <f>H58*$H$4</f>
        <v>0</v>
      </c>
      <c r="J58" s="65">
        <v>0</v>
      </c>
      <c r="K58" s="85">
        <f>J58*$I$4</f>
        <v>0</v>
      </c>
      <c r="L58" s="65">
        <v>0</v>
      </c>
      <c r="M58" s="85">
        <f>L58*$J$4</f>
        <v>0</v>
      </c>
      <c r="N58" s="61">
        <f>G58-(L58+J58+H58)</f>
        <v>0</v>
      </c>
    </row>
    <row r="59" spans="2:14" ht="29.5" thickBot="1" x14ac:dyDescent="0.4">
      <c r="B59" s="76"/>
      <c r="C59" s="79">
        <f>AVERAGE(C54:C58)</f>
        <v>0</v>
      </c>
      <c r="D59" s="86" t="s">
        <v>91</v>
      </c>
      <c r="E59" s="84">
        <f>SUM(E54:E58)</f>
        <v>0</v>
      </c>
      <c r="G59" s="79">
        <f>AVERAGE(G54:G58)</f>
        <v>0</v>
      </c>
      <c r="H59" s="80" t="s">
        <v>92</v>
      </c>
      <c r="I59" s="84">
        <f>SUM(I54:I58)</f>
        <v>0</v>
      </c>
      <c r="J59" s="80" t="s">
        <v>93</v>
      </c>
      <c r="K59" s="84">
        <f>SUM(K54:K58)</f>
        <v>0</v>
      </c>
      <c r="L59" s="80" t="s">
        <v>94</v>
      </c>
      <c r="M59" s="84">
        <f>SUM(M54:M58)</f>
        <v>0</v>
      </c>
      <c r="N59" s="81"/>
    </row>
  </sheetData>
  <mergeCells count="22">
    <mergeCell ref="B43:B44"/>
    <mergeCell ref="C43:E43"/>
    <mergeCell ref="G43:N43"/>
    <mergeCell ref="B52:B53"/>
    <mergeCell ref="C52:E52"/>
    <mergeCell ref="G52:N52"/>
    <mergeCell ref="B25:B26"/>
    <mergeCell ref="C25:E25"/>
    <mergeCell ref="G25:N25"/>
    <mergeCell ref="B34:B35"/>
    <mergeCell ref="C34:E34"/>
    <mergeCell ref="G34:N34"/>
    <mergeCell ref="B16:B17"/>
    <mergeCell ref="C16:E16"/>
    <mergeCell ref="G16:N16"/>
    <mergeCell ref="B7:B8"/>
    <mergeCell ref="C7:E7"/>
    <mergeCell ref="O8:P8"/>
    <mergeCell ref="C2:C3"/>
    <mergeCell ref="B2:B3"/>
    <mergeCell ref="G7:N7"/>
    <mergeCell ref="G2:G3"/>
  </mergeCells>
  <phoneticPr fontId="12" type="noConversion"/>
  <conditionalFormatting sqref="N9:N13">
    <cfRule type="cellIs" dxfId="5" priority="6" operator="lessThan">
      <formula>0</formula>
    </cfRule>
  </conditionalFormatting>
  <conditionalFormatting sqref="N18:N22">
    <cfRule type="cellIs" dxfId="4" priority="5" operator="lessThan">
      <formula>0</formula>
    </cfRule>
  </conditionalFormatting>
  <conditionalFormatting sqref="N27:N31">
    <cfRule type="cellIs" dxfId="3" priority="4" operator="lessThan">
      <formula>0</formula>
    </cfRule>
  </conditionalFormatting>
  <conditionalFormatting sqref="N36:N40">
    <cfRule type="cellIs" dxfId="2" priority="3" operator="lessThan">
      <formula>0</formula>
    </cfRule>
  </conditionalFormatting>
  <conditionalFormatting sqref="N45:N49">
    <cfRule type="cellIs" dxfId="1" priority="2" operator="lessThan">
      <formula>0</formula>
    </cfRule>
  </conditionalFormatting>
  <conditionalFormatting sqref="N54:N58">
    <cfRule type="cellIs" dxfId="0" priority="1" operator="less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F2C20-0085-4529-BB71-AE9F5572CC28}">
  <dimension ref="B1:P24"/>
  <sheetViews>
    <sheetView workbookViewId="0">
      <selection activeCell="K13" sqref="K13"/>
    </sheetView>
  </sheetViews>
  <sheetFormatPr defaultRowHeight="14.5" x14ac:dyDescent="0.35"/>
  <cols>
    <col min="1" max="1" width="3.7265625" customWidth="1"/>
    <col min="2" max="2" width="21.1796875" bestFit="1" customWidth="1"/>
    <col min="3" max="3" width="11.26953125" bestFit="1" customWidth="1"/>
    <col min="5" max="5" width="12" bestFit="1" customWidth="1"/>
    <col min="6" max="6" width="13.1796875" customWidth="1"/>
    <col min="7" max="7" width="11.81640625" bestFit="1" customWidth="1"/>
    <col min="11" max="11" width="14.26953125" bestFit="1" customWidth="1"/>
  </cols>
  <sheetData>
    <row r="1" spans="2:16" ht="15" thickBot="1" x14ac:dyDescent="0.4">
      <c r="B1" s="54" t="s">
        <v>67</v>
      </c>
      <c r="K1" t="s">
        <v>100</v>
      </c>
    </row>
    <row r="2" spans="2:16" ht="32.5" thickBot="1" x14ac:dyDescent="0.4">
      <c r="B2" s="55" t="s">
        <v>101</v>
      </c>
      <c r="C2" s="56" t="s">
        <v>102</v>
      </c>
      <c r="D2" s="57" t="s">
        <v>103</v>
      </c>
      <c r="E2" s="59" t="s">
        <v>104</v>
      </c>
      <c r="F2" s="58" t="s">
        <v>105</v>
      </c>
      <c r="G2" s="56" t="s">
        <v>106</v>
      </c>
      <c r="H2" s="57" t="s">
        <v>107</v>
      </c>
      <c r="I2" s="59" t="s">
        <v>108</v>
      </c>
      <c r="K2" s="117" t="s">
        <v>109</v>
      </c>
      <c r="L2" s="118" t="s">
        <v>110</v>
      </c>
      <c r="M2" s="118" t="s">
        <v>111</v>
      </c>
      <c r="N2" s="118" t="s">
        <v>112</v>
      </c>
      <c r="O2" s="118" t="s">
        <v>113</v>
      </c>
      <c r="P2" s="119" t="s">
        <v>114</v>
      </c>
    </row>
    <row r="3" spans="2:16" x14ac:dyDescent="0.35">
      <c r="B3" s="62" t="s">
        <v>115</v>
      </c>
      <c r="C3" s="63">
        <v>0</v>
      </c>
      <c r="D3" s="64">
        <v>0</v>
      </c>
      <c r="E3" s="60">
        <f>D3*C3</f>
        <v>0</v>
      </c>
      <c r="F3" s="66">
        <v>0</v>
      </c>
      <c r="G3" s="66">
        <v>0</v>
      </c>
      <c r="H3" s="66">
        <v>0</v>
      </c>
      <c r="I3" s="60">
        <f>E3+(E3*F3)+(E3*G3)+(H3*E3)</f>
        <v>0</v>
      </c>
      <c r="K3" s="120" t="s">
        <v>116</v>
      </c>
      <c r="L3" s="127">
        <v>0</v>
      </c>
      <c r="M3" s="115"/>
      <c r="N3" s="116" t="e">
        <f>L3/M3</f>
        <v>#DIV/0!</v>
      </c>
      <c r="O3" s="115"/>
      <c r="P3" s="121" t="e">
        <f>N3/O3</f>
        <v>#DIV/0!</v>
      </c>
    </row>
    <row r="4" spans="2:16" x14ac:dyDescent="0.35">
      <c r="B4" s="62" t="s">
        <v>117</v>
      </c>
      <c r="C4" s="63">
        <v>0</v>
      </c>
      <c r="D4" s="64"/>
      <c r="E4" s="60">
        <f>D4*C4</f>
        <v>0</v>
      </c>
      <c r="F4" s="66">
        <v>0</v>
      </c>
      <c r="G4" s="66">
        <v>0</v>
      </c>
      <c r="H4" s="66">
        <v>0</v>
      </c>
      <c r="I4" s="60">
        <f t="shared" ref="I4:I10" si="0">E4+(E4*F4)+(E4*G4)+(H4*E4)</f>
        <v>0</v>
      </c>
      <c r="K4" s="62" t="s">
        <v>118</v>
      </c>
      <c r="L4" s="128">
        <v>0</v>
      </c>
      <c r="M4" s="65"/>
      <c r="N4" s="114" t="e">
        <f t="shared" ref="N4:N5" si="1">L4/M4</f>
        <v>#DIV/0!</v>
      </c>
      <c r="O4" s="65"/>
      <c r="P4" s="122" t="e">
        <f t="shared" ref="P4:P5" si="2">N4/O4</f>
        <v>#DIV/0!</v>
      </c>
    </row>
    <row r="5" spans="2:16" x14ac:dyDescent="0.35">
      <c r="B5" s="62" t="s">
        <v>119</v>
      </c>
      <c r="C5" s="63">
        <v>0</v>
      </c>
      <c r="D5" s="64"/>
      <c r="E5" s="60">
        <f>D5*C5</f>
        <v>0</v>
      </c>
      <c r="F5" s="66">
        <v>0</v>
      </c>
      <c r="G5" s="66">
        <v>0</v>
      </c>
      <c r="H5" s="66">
        <v>0</v>
      </c>
      <c r="I5" s="60">
        <f t="shared" si="0"/>
        <v>0</v>
      </c>
      <c r="K5" s="62" t="s">
        <v>120</v>
      </c>
      <c r="L5" s="128">
        <v>0</v>
      </c>
      <c r="M5" s="65"/>
      <c r="N5" s="114" t="e">
        <f t="shared" si="1"/>
        <v>#DIV/0!</v>
      </c>
      <c r="O5" s="65"/>
      <c r="P5" s="122" t="e">
        <f t="shared" si="2"/>
        <v>#DIV/0!</v>
      </c>
    </row>
    <row r="6" spans="2:16" x14ac:dyDescent="0.35">
      <c r="B6" s="62" t="s">
        <v>121</v>
      </c>
      <c r="C6" s="63">
        <v>0</v>
      </c>
      <c r="D6" s="64"/>
      <c r="E6" s="60">
        <f t="shared" ref="E6:E10" si="3">D6*C6</f>
        <v>0</v>
      </c>
      <c r="F6" s="66">
        <v>0</v>
      </c>
      <c r="G6" s="66">
        <v>0</v>
      </c>
      <c r="H6" s="66">
        <v>0</v>
      </c>
      <c r="I6" s="60">
        <f t="shared" si="0"/>
        <v>0</v>
      </c>
      <c r="K6" s="62" t="s">
        <v>121</v>
      </c>
      <c r="L6" s="128">
        <v>0</v>
      </c>
      <c r="M6" s="65"/>
      <c r="N6" s="114" t="e">
        <f t="shared" ref="N6:N10" si="4">L6/M6</f>
        <v>#DIV/0!</v>
      </c>
      <c r="O6" s="65"/>
      <c r="P6" s="122" t="e">
        <f t="shared" ref="P6:P10" si="5">N6/O6</f>
        <v>#DIV/0!</v>
      </c>
    </row>
    <row r="7" spans="2:16" x14ac:dyDescent="0.35">
      <c r="B7" s="62" t="s">
        <v>122</v>
      </c>
      <c r="C7" s="63">
        <v>0</v>
      </c>
      <c r="D7" s="64"/>
      <c r="E7" s="60">
        <f t="shared" si="3"/>
        <v>0</v>
      </c>
      <c r="F7" s="66">
        <v>0</v>
      </c>
      <c r="G7" s="66">
        <v>0</v>
      </c>
      <c r="H7" s="66">
        <v>0</v>
      </c>
      <c r="I7" s="60">
        <f t="shared" si="0"/>
        <v>0</v>
      </c>
      <c r="K7" s="62" t="s">
        <v>122</v>
      </c>
      <c r="L7" s="128">
        <v>0</v>
      </c>
      <c r="M7" s="65"/>
      <c r="N7" s="114" t="e">
        <f t="shared" si="4"/>
        <v>#DIV/0!</v>
      </c>
      <c r="O7" s="65"/>
      <c r="P7" s="122" t="e">
        <f t="shared" si="5"/>
        <v>#DIV/0!</v>
      </c>
    </row>
    <row r="8" spans="2:16" x14ac:dyDescent="0.35">
      <c r="B8" s="62" t="s">
        <v>123</v>
      </c>
      <c r="C8" s="63">
        <v>0</v>
      </c>
      <c r="D8" s="64"/>
      <c r="E8" s="60">
        <f t="shared" si="3"/>
        <v>0</v>
      </c>
      <c r="F8" s="66">
        <v>0</v>
      </c>
      <c r="G8" s="66">
        <v>0</v>
      </c>
      <c r="H8" s="66">
        <v>0</v>
      </c>
      <c r="I8" s="60">
        <f t="shared" si="0"/>
        <v>0</v>
      </c>
      <c r="K8" s="62" t="s">
        <v>123</v>
      </c>
      <c r="L8" s="128">
        <v>0</v>
      </c>
      <c r="M8" s="65"/>
      <c r="N8" s="114" t="e">
        <f t="shared" si="4"/>
        <v>#DIV/0!</v>
      </c>
      <c r="O8" s="65"/>
      <c r="P8" s="122" t="e">
        <f t="shared" si="5"/>
        <v>#DIV/0!</v>
      </c>
    </row>
    <row r="9" spans="2:16" x14ac:dyDescent="0.35">
      <c r="B9" s="62" t="s">
        <v>124</v>
      </c>
      <c r="C9" s="63">
        <v>0</v>
      </c>
      <c r="D9" s="64"/>
      <c r="E9" s="60">
        <f t="shared" si="3"/>
        <v>0</v>
      </c>
      <c r="F9" s="66">
        <v>0</v>
      </c>
      <c r="G9" s="66">
        <v>0</v>
      </c>
      <c r="H9" s="66">
        <v>0</v>
      </c>
      <c r="I9" s="60">
        <f t="shared" si="0"/>
        <v>0</v>
      </c>
      <c r="K9" s="62" t="s">
        <v>124</v>
      </c>
      <c r="L9" s="128">
        <v>0</v>
      </c>
      <c r="M9" s="65"/>
      <c r="N9" s="114" t="e">
        <f t="shared" si="4"/>
        <v>#DIV/0!</v>
      </c>
      <c r="O9" s="65"/>
      <c r="P9" s="122" t="e">
        <f t="shared" si="5"/>
        <v>#DIV/0!</v>
      </c>
    </row>
    <row r="10" spans="2:16" ht="15" thickBot="1" x14ac:dyDescent="0.4">
      <c r="B10" s="62" t="s">
        <v>125</v>
      </c>
      <c r="C10" s="63">
        <v>0</v>
      </c>
      <c r="D10" s="64"/>
      <c r="E10" s="60">
        <f t="shared" si="3"/>
        <v>0</v>
      </c>
      <c r="F10" s="66">
        <v>0</v>
      </c>
      <c r="G10" s="66">
        <v>0</v>
      </c>
      <c r="H10" s="66">
        <v>0</v>
      </c>
      <c r="I10" s="60">
        <f t="shared" si="0"/>
        <v>0</v>
      </c>
      <c r="K10" s="123" t="s">
        <v>126</v>
      </c>
      <c r="L10" s="129">
        <v>0</v>
      </c>
      <c r="M10" s="124"/>
      <c r="N10" s="125" t="e">
        <f t="shared" si="4"/>
        <v>#DIV/0!</v>
      </c>
      <c r="O10" s="124"/>
      <c r="P10" s="126" t="e">
        <f t="shared" si="5"/>
        <v>#DIV/0!</v>
      </c>
    </row>
    <row r="11" spans="2:16" ht="16.5" thickBot="1" x14ac:dyDescent="0.4">
      <c r="B11" s="67"/>
      <c r="C11" s="68"/>
      <c r="D11" s="69"/>
      <c r="E11" s="70"/>
      <c r="F11" s="71"/>
      <c r="G11" s="68"/>
      <c r="H11" s="69"/>
      <c r="I11" s="70"/>
    </row>
    <row r="12" spans="2:16" ht="15" thickBot="1" x14ac:dyDescent="0.4">
      <c r="B12" s="72"/>
      <c r="C12" s="73"/>
      <c r="D12" s="73" t="s">
        <v>127</v>
      </c>
      <c r="E12" s="74">
        <f>SUM(E3:E11)</f>
        <v>0</v>
      </c>
      <c r="F12" s="73"/>
      <c r="G12" s="73"/>
      <c r="H12" s="73" t="s">
        <v>128</v>
      </c>
      <c r="I12" s="75">
        <f>SUM(I3:I11)</f>
        <v>0</v>
      </c>
    </row>
    <row r="13" spans="2:16" ht="15" thickBot="1" x14ac:dyDescent="0.4">
      <c r="B13" s="54" t="s">
        <v>68</v>
      </c>
    </row>
    <row r="14" spans="2:16" ht="32" x14ac:dyDescent="0.35">
      <c r="B14" s="55" t="s">
        <v>101</v>
      </c>
      <c r="C14" s="56" t="s">
        <v>102</v>
      </c>
      <c r="D14" s="57" t="s">
        <v>103</v>
      </c>
      <c r="E14" s="59" t="s">
        <v>104</v>
      </c>
      <c r="F14" s="58" t="s">
        <v>105</v>
      </c>
      <c r="G14" s="56" t="s">
        <v>106</v>
      </c>
      <c r="H14" s="57" t="s">
        <v>107</v>
      </c>
      <c r="I14" s="59" t="s">
        <v>108</v>
      </c>
    </row>
    <row r="15" spans="2:16" x14ac:dyDescent="0.35">
      <c r="B15" s="62" t="s">
        <v>129</v>
      </c>
      <c r="C15" s="63">
        <v>0</v>
      </c>
      <c r="D15" s="64"/>
      <c r="E15" s="60">
        <f>D15*C15</f>
        <v>0</v>
      </c>
      <c r="F15" s="66">
        <v>0</v>
      </c>
      <c r="G15" s="66">
        <v>0</v>
      </c>
      <c r="H15" s="66">
        <v>0</v>
      </c>
      <c r="I15" s="60">
        <f>E15+(E15*F15)+(E15*G15)+(H15*E15)</f>
        <v>0</v>
      </c>
    </row>
    <row r="16" spans="2:16" x14ac:dyDescent="0.35">
      <c r="B16" s="62" t="s">
        <v>130</v>
      </c>
      <c r="C16" s="63">
        <v>0</v>
      </c>
      <c r="D16" s="64"/>
      <c r="E16" s="60">
        <f t="shared" ref="E16:E22" si="6">D16*C16</f>
        <v>0</v>
      </c>
      <c r="F16" s="66">
        <v>0</v>
      </c>
      <c r="G16" s="66">
        <v>0</v>
      </c>
      <c r="H16" s="66">
        <v>0</v>
      </c>
      <c r="I16" s="60">
        <f t="shared" ref="I16:I22" si="7">E16+(E16*F16)+(E16*G16)+(H16*E16)</f>
        <v>0</v>
      </c>
    </row>
    <row r="17" spans="2:9" x14ac:dyDescent="0.35">
      <c r="B17" s="62" t="s">
        <v>119</v>
      </c>
      <c r="C17" s="63">
        <v>0</v>
      </c>
      <c r="D17" s="64"/>
      <c r="E17" s="60">
        <f t="shared" si="6"/>
        <v>0</v>
      </c>
      <c r="F17" s="66">
        <v>0</v>
      </c>
      <c r="G17" s="66">
        <v>0</v>
      </c>
      <c r="H17" s="66">
        <v>0</v>
      </c>
      <c r="I17" s="60">
        <f t="shared" si="7"/>
        <v>0</v>
      </c>
    </row>
    <row r="18" spans="2:9" x14ac:dyDescent="0.35">
      <c r="B18" s="62" t="s">
        <v>121</v>
      </c>
      <c r="C18" s="63">
        <v>0</v>
      </c>
      <c r="D18" s="64"/>
      <c r="E18" s="60">
        <f t="shared" si="6"/>
        <v>0</v>
      </c>
      <c r="F18" s="66">
        <v>0</v>
      </c>
      <c r="G18" s="66">
        <v>0</v>
      </c>
      <c r="H18" s="66">
        <v>0</v>
      </c>
      <c r="I18" s="60">
        <f t="shared" si="7"/>
        <v>0</v>
      </c>
    </row>
    <row r="19" spans="2:9" x14ac:dyDescent="0.35">
      <c r="B19" s="62" t="s">
        <v>122</v>
      </c>
      <c r="C19" s="63">
        <v>0</v>
      </c>
      <c r="D19" s="64"/>
      <c r="E19" s="60">
        <f t="shared" si="6"/>
        <v>0</v>
      </c>
      <c r="F19" s="66">
        <v>0</v>
      </c>
      <c r="G19" s="66">
        <v>0</v>
      </c>
      <c r="H19" s="66">
        <v>0</v>
      </c>
      <c r="I19" s="60">
        <f t="shared" si="7"/>
        <v>0</v>
      </c>
    </row>
    <row r="20" spans="2:9" x14ac:dyDescent="0.35">
      <c r="B20" s="62" t="s">
        <v>123</v>
      </c>
      <c r="C20" s="63">
        <v>0</v>
      </c>
      <c r="D20" s="64"/>
      <c r="E20" s="60">
        <f t="shared" si="6"/>
        <v>0</v>
      </c>
      <c r="F20" s="66">
        <v>0</v>
      </c>
      <c r="G20" s="66">
        <v>0</v>
      </c>
      <c r="H20" s="66">
        <v>0</v>
      </c>
      <c r="I20" s="60">
        <f t="shared" si="7"/>
        <v>0</v>
      </c>
    </row>
    <row r="21" spans="2:9" x14ac:dyDescent="0.35">
      <c r="B21" s="62" t="s">
        <v>124</v>
      </c>
      <c r="C21" s="63">
        <v>0</v>
      </c>
      <c r="D21" s="64"/>
      <c r="E21" s="60">
        <f t="shared" si="6"/>
        <v>0</v>
      </c>
      <c r="F21" s="66">
        <v>0</v>
      </c>
      <c r="G21" s="66">
        <v>0</v>
      </c>
      <c r="H21" s="66">
        <v>0</v>
      </c>
      <c r="I21" s="60">
        <f t="shared" si="7"/>
        <v>0</v>
      </c>
    </row>
    <row r="22" spans="2:9" x14ac:dyDescent="0.35">
      <c r="B22" s="62" t="s">
        <v>125</v>
      </c>
      <c r="C22" s="63">
        <v>0</v>
      </c>
      <c r="D22" s="64"/>
      <c r="E22" s="60">
        <f t="shared" si="6"/>
        <v>0</v>
      </c>
      <c r="F22" s="66">
        <v>0</v>
      </c>
      <c r="G22" s="66">
        <v>0</v>
      </c>
      <c r="H22" s="66">
        <v>0</v>
      </c>
      <c r="I22" s="60">
        <f t="shared" si="7"/>
        <v>0</v>
      </c>
    </row>
    <row r="23" spans="2:9" ht="16.5" thickBot="1" x14ac:dyDescent="0.4">
      <c r="B23" s="67"/>
      <c r="C23" s="68"/>
      <c r="D23" s="69"/>
      <c r="E23" s="70"/>
      <c r="F23" s="71"/>
      <c r="G23" s="68"/>
      <c r="H23" s="69"/>
      <c r="I23" s="70"/>
    </row>
    <row r="24" spans="2:9" ht="15" thickBot="1" x14ac:dyDescent="0.4">
      <c r="B24" s="72"/>
      <c r="C24" s="73"/>
      <c r="D24" s="73" t="s">
        <v>127</v>
      </c>
      <c r="E24" s="74">
        <f>SUM(E15:E23)</f>
        <v>0</v>
      </c>
      <c r="F24" s="73"/>
      <c r="G24" s="73"/>
      <c r="H24" s="73" t="s">
        <v>128</v>
      </c>
      <c r="I24" s="75">
        <f>SUM(I15:I23)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b1510d7-ad43-49b0-969d-ae5184f54a49"/>
    <lcf76f155ced4ddcb4097134ff3c332f xmlns="f587bf8c-30c8-46de-a5d9-ebfe0de81b07">
      <Terms xmlns="http://schemas.microsoft.com/office/infopath/2007/PartnerControls"/>
    </lcf76f155ced4ddcb4097134ff3c332f>
    <_Flow_SignoffStatus xmlns="f587bf8c-30c8-46de-a5d9-ebfe0de81b0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C86D0FA368274A95949AFC1D23E9CF" ma:contentTypeVersion="14" ma:contentTypeDescription="Create a new document." ma:contentTypeScope="" ma:versionID="9052ef3b4712a6704a065855ccba6b01">
  <xsd:schema xmlns:xsd="http://www.w3.org/2001/XMLSchema" xmlns:xs="http://www.w3.org/2001/XMLSchema" xmlns:p="http://schemas.microsoft.com/office/2006/metadata/properties" xmlns:ns2="f587bf8c-30c8-46de-a5d9-ebfe0de81b07" xmlns:ns3="1b1510d7-ad43-49b0-969d-ae5184f54a49" targetNamespace="http://schemas.microsoft.com/office/2006/metadata/properties" ma:root="true" ma:fieldsID="f8859ab20a90aba3804634bd89499f68" ns2:_="" ns3:_="">
    <xsd:import namespace="f587bf8c-30c8-46de-a5d9-ebfe0de81b07"/>
    <xsd:import namespace="1b1510d7-ad43-49b0-969d-ae5184f54a4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87bf8c-30c8-46de-a5d9-ebfe0de81b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3dc966fa-4138-4b9c-b0e4-0cfe5a19203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1510d7-ad43-49b0-969d-ae5184f54a4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5ece7d2-adb1-40c4-be39-2e2d107d7d3b}" ma:internalName="TaxCatchAll" ma:showField="CatchAllData" ma:web="1b1510d7-ad43-49b0-969d-ae5184f54a4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C2B91A-1F63-4FDC-93A9-551E1DAB347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BBCFCF-1CF3-4B21-92F5-A366C10E773E}">
  <ds:schemaRefs>
    <ds:schemaRef ds:uri="http://schemas.microsoft.com/office/2006/metadata/properties"/>
    <ds:schemaRef ds:uri="http://schemas.microsoft.com/office/infopath/2007/PartnerControls"/>
    <ds:schemaRef ds:uri="1b1510d7-ad43-49b0-969d-ae5184f54a49"/>
    <ds:schemaRef ds:uri="f587bf8c-30c8-46de-a5d9-ebfe0de81b07"/>
  </ds:schemaRefs>
</ds:datastoreItem>
</file>

<file path=customXml/itemProps3.xml><?xml version="1.0" encoding="utf-8"?>
<ds:datastoreItem xmlns:ds="http://schemas.openxmlformats.org/officeDocument/2006/customXml" ds:itemID="{67648681-1419-4286-AA7D-0A9D13B3FF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87bf8c-30c8-46de-a5d9-ebfe0de81b07"/>
    <ds:schemaRef ds:uri="1b1510d7-ad43-49b0-969d-ae5184f54a4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Forecast</vt:lpstr>
      <vt:lpstr>Income Calculation</vt:lpstr>
      <vt:lpstr>Staff Costs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Anthony Robson</dc:creator>
  <cp:keywords/>
  <dc:description/>
  <cp:lastModifiedBy>BRUTON, Lisa</cp:lastModifiedBy>
  <cp:revision/>
  <dcterms:created xsi:type="dcterms:W3CDTF">2024-09-18T10:58:36Z</dcterms:created>
  <dcterms:modified xsi:type="dcterms:W3CDTF">2025-04-03T09:26:46Z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0x01010029C86D0FA368274A95949AFC1D23E9CF</vt:lpwstr>
  </property>
</Properties>
</file>